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OLINI\Documents\FGI\GpT\ATTIVITA' INTERNAZIONALE\EG\EUROGYM-EGFL\2026 Pistoia (ITA)\EGFLC\"/>
    </mc:Choice>
  </mc:AlternateContent>
  <xr:revisionPtr revIDLastSave="0" documentId="13_ncr:1_{B923D4C6-F6A7-4512-9475-B2684946AB87}" xr6:coauthVersionLast="47" xr6:coauthVersionMax="47" xr10:uidLastSave="{00000000-0000-0000-0000-000000000000}"/>
  <bookViews>
    <workbookView xWindow="-108" yWindow="-108" windowWidth="23256" windowHeight="12456" tabRatio="735" firstSheet="2" activeTab="5" xr2:uid="{00000000-000D-0000-FFFF-FFFF00000000}"/>
  </bookViews>
  <sheets>
    <sheet name="8 July -Rehearsal Small Groups " sheetId="11" r:id="rId1"/>
    <sheet name="9 July- Reh. Small+Large Groups" sheetId="12" r:id="rId2"/>
    <sheet name="9 July - CONTEST Small groups" sheetId="13" r:id="rId3"/>
    <sheet name="10 July-Reh.Small+Large groups" sheetId="14" r:id="rId4"/>
    <sheet name="10 July - CONTEST Small goups" sheetId="15" r:id="rId5"/>
    <sheet name="11 July - CONTEST Large groups" sheetId="1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4" l="1"/>
  <c r="L31" i="11"/>
  <c r="L17" i="13" l="1"/>
  <c r="L10" i="13"/>
  <c r="L9" i="13"/>
  <c r="L44" i="13"/>
  <c r="L43" i="13"/>
  <c r="L42" i="13"/>
  <c r="L40" i="13"/>
  <c r="L48" i="16"/>
  <c r="L46" i="16"/>
  <c r="L12" i="16"/>
  <c r="L47" i="16"/>
  <c r="E108" i="16"/>
  <c r="F107" i="16"/>
  <c r="E107" i="16" s="1"/>
  <c r="E106" i="16"/>
  <c r="F105" i="16"/>
  <c r="E105" i="16" s="1"/>
  <c r="E104" i="16"/>
  <c r="F103" i="16"/>
  <c r="E103" i="16" s="1"/>
  <c r="E102" i="16"/>
  <c r="F101" i="16"/>
  <c r="E101" i="16" s="1"/>
  <c r="E100" i="16"/>
  <c r="F99" i="16"/>
  <c r="E99" i="16" s="1"/>
  <c r="E98" i="16"/>
  <c r="F97" i="16"/>
  <c r="E97" i="16" s="1"/>
  <c r="E96" i="16"/>
  <c r="F94" i="16"/>
  <c r="E94" i="16" s="1"/>
  <c r="E93" i="16"/>
  <c r="F92" i="16"/>
  <c r="E92" i="16" s="1"/>
  <c r="E91" i="16"/>
  <c r="F90" i="16"/>
  <c r="E90" i="16" s="1"/>
  <c r="E89" i="16"/>
  <c r="F88" i="16"/>
  <c r="E88" i="16" s="1"/>
  <c r="E87" i="16"/>
  <c r="F86" i="16"/>
  <c r="E86" i="16" s="1"/>
  <c r="E85" i="16"/>
  <c r="F84" i="16"/>
  <c r="E84" i="16" s="1"/>
  <c r="E83" i="16"/>
  <c r="V82" i="16"/>
  <c r="V83" i="16" s="1"/>
  <c r="U83" i="16" s="1"/>
  <c r="T83" i="16" s="1"/>
  <c r="S83" i="16" s="1"/>
  <c r="P83" i="16" s="1"/>
  <c r="O83" i="16" s="1"/>
  <c r="L82" i="16"/>
  <c r="M82" i="16" s="1"/>
  <c r="L83" i="16" s="1"/>
  <c r="F82" i="16"/>
  <c r="E82" i="16" s="1"/>
  <c r="L13" i="16"/>
  <c r="V12" i="16"/>
  <c r="V13" i="16" s="1"/>
  <c r="U9" i="16"/>
  <c r="R9" i="16" s="1"/>
  <c r="Q9" i="16" s="1"/>
  <c r="P9" i="16" s="1"/>
  <c r="O9" i="16" s="1"/>
  <c r="L13" i="15"/>
  <c r="E76" i="15"/>
  <c r="F75" i="15"/>
  <c r="E75" i="15" s="1"/>
  <c r="E74" i="15"/>
  <c r="F73" i="15"/>
  <c r="E73" i="15" s="1"/>
  <c r="E72" i="15"/>
  <c r="F71" i="15"/>
  <c r="E71" i="15" s="1"/>
  <c r="E70" i="15"/>
  <c r="F69" i="15"/>
  <c r="E69" i="15" s="1"/>
  <c r="E68" i="15"/>
  <c r="F67" i="15"/>
  <c r="E67" i="15" s="1"/>
  <c r="E66" i="15"/>
  <c r="F65" i="15"/>
  <c r="E65" i="15" s="1"/>
  <c r="E64" i="15"/>
  <c r="F62" i="15"/>
  <c r="E62" i="15" s="1"/>
  <c r="E61" i="15"/>
  <c r="F60" i="15"/>
  <c r="E60" i="15" s="1"/>
  <c r="E59" i="15"/>
  <c r="F58" i="15"/>
  <c r="E58" i="15" s="1"/>
  <c r="E57" i="15"/>
  <c r="F56" i="15"/>
  <c r="E56" i="15" s="1"/>
  <c r="E55" i="15"/>
  <c r="F54" i="15"/>
  <c r="E54" i="15" s="1"/>
  <c r="E53" i="15"/>
  <c r="F52" i="15"/>
  <c r="E52" i="15" s="1"/>
  <c r="E51" i="15"/>
  <c r="L50" i="15"/>
  <c r="K50" i="15" s="1"/>
  <c r="G50" i="15" s="1"/>
  <c r="F50" i="15"/>
  <c r="E50" i="15" s="1"/>
  <c r="V34" i="15"/>
  <c r="L10" i="15"/>
  <c r="V9" i="15"/>
  <c r="V10" i="15" s="1"/>
  <c r="U7" i="15"/>
  <c r="R7" i="15" s="1"/>
  <c r="Q7" i="15" s="1"/>
  <c r="P7" i="15" s="1"/>
  <c r="O7" i="15" s="1"/>
  <c r="V27" i="14"/>
  <c r="V28" i="14" s="1"/>
  <c r="U28" i="14" s="1"/>
  <c r="R28" i="14" s="1"/>
  <c r="Q28" i="14" s="1"/>
  <c r="P28" i="14" s="1"/>
  <c r="O28" i="14" s="1"/>
  <c r="V6" i="14"/>
  <c r="U6" i="14" s="1"/>
  <c r="T6" i="14" s="1"/>
  <c r="S6" i="14" s="1"/>
  <c r="P6" i="14" s="1"/>
  <c r="O6" i="14" s="1"/>
  <c r="U5" i="14"/>
  <c r="R5" i="14" s="1"/>
  <c r="Q5" i="14" s="1"/>
  <c r="P5" i="14" s="1"/>
  <c r="O5" i="14" s="1"/>
  <c r="E75" i="13"/>
  <c r="F74" i="13"/>
  <c r="E74" i="13" s="1"/>
  <c r="E73" i="13"/>
  <c r="F72" i="13"/>
  <c r="E72" i="13" s="1"/>
  <c r="E71" i="13"/>
  <c r="F70" i="13"/>
  <c r="E70" i="13" s="1"/>
  <c r="E69" i="13"/>
  <c r="F68" i="13"/>
  <c r="E68" i="13" s="1"/>
  <c r="E67" i="13"/>
  <c r="F66" i="13"/>
  <c r="E66" i="13" s="1"/>
  <c r="E65" i="13"/>
  <c r="F64" i="13"/>
  <c r="E64" i="13" s="1"/>
  <c r="E63" i="13"/>
  <c r="F61" i="13"/>
  <c r="E61" i="13" s="1"/>
  <c r="E60" i="13"/>
  <c r="F59" i="13"/>
  <c r="E59" i="13" s="1"/>
  <c r="E58" i="13"/>
  <c r="F57" i="13"/>
  <c r="E57" i="13" s="1"/>
  <c r="E56" i="13"/>
  <c r="F55" i="13"/>
  <c r="E55" i="13" s="1"/>
  <c r="E54" i="13"/>
  <c r="F53" i="13"/>
  <c r="E53" i="13" s="1"/>
  <c r="E52" i="13"/>
  <c r="F51" i="13"/>
  <c r="E51" i="13" s="1"/>
  <c r="E50" i="13"/>
  <c r="L49" i="13"/>
  <c r="F49" i="13"/>
  <c r="E49" i="13" s="1"/>
  <c r="V7" i="13"/>
  <c r="U7" i="13" s="1"/>
  <c r="T7" i="13" s="1"/>
  <c r="S7" i="13" s="1"/>
  <c r="P7" i="13" s="1"/>
  <c r="O7" i="13" s="1"/>
  <c r="U6" i="13"/>
  <c r="R6" i="13" s="1"/>
  <c r="Q6" i="13" s="1"/>
  <c r="P6" i="13" s="1"/>
  <c r="O6" i="13" s="1"/>
  <c r="E88" i="12"/>
  <c r="F87" i="12"/>
  <c r="E87" i="12" s="1"/>
  <c r="E86" i="12"/>
  <c r="F85" i="12"/>
  <c r="E85" i="12" s="1"/>
  <c r="E84" i="12"/>
  <c r="F83" i="12"/>
  <c r="E83" i="12" s="1"/>
  <c r="E82" i="12"/>
  <c r="F81" i="12"/>
  <c r="E81" i="12" s="1"/>
  <c r="E80" i="12"/>
  <c r="F79" i="12"/>
  <c r="E79" i="12" s="1"/>
  <c r="E78" i="12"/>
  <c r="F77" i="12"/>
  <c r="E77" i="12" s="1"/>
  <c r="E76" i="12"/>
  <c r="F74" i="12"/>
  <c r="E74" i="12" s="1"/>
  <c r="E73" i="12"/>
  <c r="F72" i="12"/>
  <c r="E72" i="12" s="1"/>
  <c r="E71" i="12"/>
  <c r="F70" i="12"/>
  <c r="E70" i="12" s="1"/>
  <c r="E69" i="12"/>
  <c r="F68" i="12"/>
  <c r="E68" i="12" s="1"/>
  <c r="E67" i="12"/>
  <c r="F66" i="12"/>
  <c r="E66" i="12" s="1"/>
  <c r="E65" i="12"/>
  <c r="F64" i="12"/>
  <c r="E64" i="12" s="1"/>
  <c r="E63" i="12"/>
  <c r="L62" i="12"/>
  <c r="K62" i="12" s="1"/>
  <c r="G62" i="12" s="1"/>
  <c r="F62" i="12"/>
  <c r="E62" i="12" s="1"/>
  <c r="V6" i="12"/>
  <c r="U6" i="12" s="1"/>
  <c r="T6" i="12" s="1"/>
  <c r="S6" i="12" s="1"/>
  <c r="P6" i="12" s="1"/>
  <c r="O6" i="12" s="1"/>
  <c r="L6" i="12"/>
  <c r="U5" i="12"/>
  <c r="R5" i="12" s="1"/>
  <c r="Q5" i="12" s="1"/>
  <c r="P5" i="12" s="1"/>
  <c r="O5" i="12" s="1"/>
  <c r="F49" i="11"/>
  <c r="F51" i="11"/>
  <c r="F53" i="11"/>
  <c r="F55" i="11"/>
  <c r="F57" i="11"/>
  <c r="F59" i="11"/>
  <c r="F61" i="11"/>
  <c r="F64" i="11"/>
  <c r="F66" i="11"/>
  <c r="F68" i="11"/>
  <c r="F70" i="11"/>
  <c r="F72" i="11"/>
  <c r="F74" i="11"/>
  <c r="K82" i="16" l="1"/>
  <c r="G82" i="16" s="1"/>
  <c r="V84" i="16"/>
  <c r="V85" i="16" s="1"/>
  <c r="U82" i="16"/>
  <c r="R82" i="16" s="1"/>
  <c r="Q82" i="16" s="1"/>
  <c r="P82" i="16" s="1"/>
  <c r="O82" i="16" s="1"/>
  <c r="U13" i="16"/>
  <c r="R13" i="16" s="1"/>
  <c r="Q13" i="16" s="1"/>
  <c r="P13" i="16" s="1"/>
  <c r="O13" i="16" s="1"/>
  <c r="M83" i="16"/>
  <c r="L84" i="16" s="1"/>
  <c r="K83" i="16"/>
  <c r="G83" i="16" s="1"/>
  <c r="U12" i="16"/>
  <c r="T12" i="16" s="1"/>
  <c r="S12" i="16" s="1"/>
  <c r="P12" i="16" s="1"/>
  <c r="O12" i="16" s="1"/>
  <c r="V29" i="14"/>
  <c r="U29" i="14" s="1"/>
  <c r="T29" i="14" s="1"/>
  <c r="S29" i="14" s="1"/>
  <c r="P29" i="14" s="1"/>
  <c r="O29" i="14" s="1"/>
  <c r="V7" i="14"/>
  <c r="M50" i="15"/>
  <c r="L51" i="15" s="1"/>
  <c r="M51" i="15" s="1"/>
  <c r="L52" i="15" s="1"/>
  <c r="U34" i="15"/>
  <c r="T34" i="15" s="1"/>
  <c r="S34" i="15" s="1"/>
  <c r="P34" i="15" s="1"/>
  <c r="O34" i="15" s="1"/>
  <c r="U10" i="15"/>
  <c r="R10" i="15" s="1"/>
  <c r="Q10" i="15" s="1"/>
  <c r="P10" i="15" s="1"/>
  <c r="O10" i="15" s="1"/>
  <c r="V11" i="15"/>
  <c r="U9" i="15"/>
  <c r="T9" i="15" s="1"/>
  <c r="S9" i="15" s="1"/>
  <c r="P9" i="15" s="1"/>
  <c r="O9" i="15" s="1"/>
  <c r="V8" i="13"/>
  <c r="U27" i="14"/>
  <c r="T27" i="14" s="1"/>
  <c r="S27" i="14" s="1"/>
  <c r="P27" i="14" s="1"/>
  <c r="O27" i="14" s="1"/>
  <c r="K49" i="13"/>
  <c r="G49" i="13" s="1"/>
  <c r="M49" i="13"/>
  <c r="L50" i="13" s="1"/>
  <c r="V7" i="12"/>
  <c r="M62" i="12"/>
  <c r="L63" i="12" s="1"/>
  <c r="U84" i="16" l="1"/>
  <c r="R84" i="16" s="1"/>
  <c r="Q84" i="16" s="1"/>
  <c r="P84" i="16" s="1"/>
  <c r="O84" i="16" s="1"/>
  <c r="V86" i="16"/>
  <c r="U85" i="16"/>
  <c r="T85" i="16" s="1"/>
  <c r="S85" i="16" s="1"/>
  <c r="P85" i="16" s="1"/>
  <c r="O85" i="16" s="1"/>
  <c r="M84" i="16"/>
  <c r="L85" i="16" s="1"/>
  <c r="K84" i="16"/>
  <c r="G84" i="16" s="1"/>
  <c r="V30" i="14"/>
  <c r="V31" i="14" s="1"/>
  <c r="V8" i="14"/>
  <c r="U7" i="14"/>
  <c r="R7" i="14" s="1"/>
  <c r="Q7" i="14" s="1"/>
  <c r="P7" i="14" s="1"/>
  <c r="O7" i="14" s="1"/>
  <c r="K51" i="15"/>
  <c r="G51" i="15" s="1"/>
  <c r="M52" i="15"/>
  <c r="L53" i="15" s="1"/>
  <c r="K52" i="15"/>
  <c r="G52" i="15" s="1"/>
  <c r="V12" i="15"/>
  <c r="U11" i="15"/>
  <c r="T11" i="15" s="1"/>
  <c r="S11" i="15" s="1"/>
  <c r="P11" i="15" s="1"/>
  <c r="O11" i="15" s="1"/>
  <c r="V9" i="13"/>
  <c r="U8" i="13"/>
  <c r="R8" i="13" s="1"/>
  <c r="Q8" i="13" s="1"/>
  <c r="P8" i="13" s="1"/>
  <c r="O8" i="13" s="1"/>
  <c r="M50" i="13"/>
  <c r="L51" i="13" s="1"/>
  <c r="K50" i="13"/>
  <c r="G50" i="13" s="1"/>
  <c r="M63" i="12"/>
  <c r="L64" i="12" s="1"/>
  <c r="K63" i="12"/>
  <c r="G63" i="12" s="1"/>
  <c r="U7" i="12"/>
  <c r="R7" i="12" s="1"/>
  <c r="Q7" i="12" s="1"/>
  <c r="P7" i="12" s="1"/>
  <c r="O7" i="12" s="1"/>
  <c r="V9" i="12"/>
  <c r="U5" i="11"/>
  <c r="M85" i="16" l="1"/>
  <c r="L86" i="16" s="1"/>
  <c r="K85" i="16"/>
  <c r="G85" i="16" s="1"/>
  <c r="U86" i="16"/>
  <c r="R86" i="16" s="1"/>
  <c r="Q86" i="16" s="1"/>
  <c r="P86" i="16" s="1"/>
  <c r="O86" i="16" s="1"/>
  <c r="V87" i="16"/>
  <c r="U30" i="14"/>
  <c r="R30" i="14" s="1"/>
  <c r="Q30" i="14" s="1"/>
  <c r="P30" i="14" s="1"/>
  <c r="O30" i="14" s="1"/>
  <c r="U8" i="14"/>
  <c r="T8" i="14" s="1"/>
  <c r="S8" i="14" s="1"/>
  <c r="P8" i="14" s="1"/>
  <c r="O8" i="14" s="1"/>
  <c r="V15" i="14"/>
  <c r="U12" i="15"/>
  <c r="R12" i="15" s="1"/>
  <c r="Q12" i="15" s="1"/>
  <c r="P12" i="15" s="1"/>
  <c r="O12" i="15" s="1"/>
  <c r="V13" i="15"/>
  <c r="M53" i="15"/>
  <c r="L54" i="15" s="1"/>
  <c r="K53" i="15"/>
  <c r="G53" i="15" s="1"/>
  <c r="V10" i="13"/>
  <c r="U9" i="13"/>
  <c r="T9" i="13" s="1"/>
  <c r="S9" i="13" s="1"/>
  <c r="P9" i="13" s="1"/>
  <c r="O9" i="13" s="1"/>
  <c r="V33" i="14"/>
  <c r="U31" i="14"/>
  <c r="T31" i="14" s="1"/>
  <c r="S31" i="14" s="1"/>
  <c r="P31" i="14" s="1"/>
  <c r="O31" i="14" s="1"/>
  <c r="M51" i="13"/>
  <c r="L52" i="13" s="1"/>
  <c r="K51" i="13"/>
  <c r="G51" i="13" s="1"/>
  <c r="M64" i="12"/>
  <c r="L65" i="12" s="1"/>
  <c r="K64" i="12"/>
  <c r="G64" i="12" s="1"/>
  <c r="U9" i="12"/>
  <c r="T9" i="12" s="1"/>
  <c r="S9" i="12" s="1"/>
  <c r="P9" i="12" s="1"/>
  <c r="O9" i="12" s="1"/>
  <c r="V10" i="12"/>
  <c r="V6" i="11"/>
  <c r="R5" i="11"/>
  <c r="Q5" i="11" s="1"/>
  <c r="L6" i="11"/>
  <c r="V80" i="16" l="1"/>
  <c r="U80" i="16" s="1"/>
  <c r="R80" i="16" s="1"/>
  <c r="Q80" i="16" s="1"/>
  <c r="P80" i="16" s="1"/>
  <c r="O80" i="16" s="1"/>
  <c r="K86" i="16"/>
  <c r="G86" i="16" s="1"/>
  <c r="M86" i="16"/>
  <c r="L87" i="16" s="1"/>
  <c r="V88" i="16"/>
  <c r="U87" i="16"/>
  <c r="T87" i="16" s="1"/>
  <c r="S87" i="16" s="1"/>
  <c r="P87" i="16" s="1"/>
  <c r="O87" i="16" s="1"/>
  <c r="U15" i="14"/>
  <c r="R15" i="14" s="1"/>
  <c r="Q15" i="14" s="1"/>
  <c r="P15" i="14" s="1"/>
  <c r="O15" i="14" s="1"/>
  <c r="V16" i="14"/>
  <c r="M54" i="15"/>
  <c r="L55" i="15" s="1"/>
  <c r="K54" i="15"/>
  <c r="G54" i="15" s="1"/>
  <c r="V14" i="15"/>
  <c r="U13" i="15"/>
  <c r="T13" i="15" s="1"/>
  <c r="S13" i="15" s="1"/>
  <c r="P13" i="15" s="1"/>
  <c r="O13" i="15" s="1"/>
  <c r="U10" i="13"/>
  <c r="R10" i="13" s="1"/>
  <c r="Q10" i="13" s="1"/>
  <c r="P10" i="13" s="1"/>
  <c r="O10" i="13" s="1"/>
  <c r="U33" i="14"/>
  <c r="R33" i="14" s="1"/>
  <c r="Q33" i="14" s="1"/>
  <c r="P33" i="14" s="1"/>
  <c r="O33" i="14" s="1"/>
  <c r="M52" i="13"/>
  <c r="L53" i="13" s="1"/>
  <c r="K52" i="13"/>
  <c r="G52" i="13" s="1"/>
  <c r="M65" i="12"/>
  <c r="L66" i="12" s="1"/>
  <c r="K65" i="12"/>
  <c r="G65" i="12" s="1"/>
  <c r="U10" i="12"/>
  <c r="R10" i="12" s="1"/>
  <c r="Q10" i="12" s="1"/>
  <c r="P10" i="12" s="1"/>
  <c r="O10" i="12" s="1"/>
  <c r="V11" i="12"/>
  <c r="L7" i="11"/>
  <c r="V7" i="11"/>
  <c r="U7" i="11" s="1"/>
  <c r="R7" i="11" s="1"/>
  <c r="Q7" i="11" s="1"/>
  <c r="P7" i="11" s="1"/>
  <c r="O7" i="11" s="1"/>
  <c r="U6" i="11"/>
  <c r="T6" i="11" s="1"/>
  <c r="S6" i="11" s="1"/>
  <c r="P6" i="11" s="1"/>
  <c r="O6" i="11" s="1"/>
  <c r="P5" i="11"/>
  <c r="O5" i="11" s="1"/>
  <c r="U88" i="16" l="1"/>
  <c r="R88" i="16" s="1"/>
  <c r="Q88" i="16" s="1"/>
  <c r="P88" i="16" s="1"/>
  <c r="O88" i="16" s="1"/>
  <c r="V89" i="16"/>
  <c r="M87" i="16"/>
  <c r="L88" i="16" s="1"/>
  <c r="K87" i="16"/>
  <c r="G87" i="16" s="1"/>
  <c r="U16" i="14"/>
  <c r="T16" i="14" s="1"/>
  <c r="S16" i="14" s="1"/>
  <c r="P16" i="14" s="1"/>
  <c r="O16" i="14" s="1"/>
  <c r="V18" i="14"/>
  <c r="V15" i="15"/>
  <c r="U14" i="15"/>
  <c r="R14" i="15" s="1"/>
  <c r="Q14" i="15" s="1"/>
  <c r="P14" i="15" s="1"/>
  <c r="O14" i="15" s="1"/>
  <c r="K55" i="15"/>
  <c r="G55" i="15" s="1"/>
  <c r="M55" i="15"/>
  <c r="L56" i="15" s="1"/>
  <c r="V47" i="14"/>
  <c r="V48" i="14" s="1"/>
  <c r="U48" i="14" s="1"/>
  <c r="T48" i="14" s="1"/>
  <c r="S48" i="14" s="1"/>
  <c r="P48" i="14" s="1"/>
  <c r="O48" i="14" s="1"/>
  <c r="M53" i="13"/>
  <c r="L54" i="13" s="1"/>
  <c r="K53" i="13"/>
  <c r="G53" i="13" s="1"/>
  <c r="U11" i="12"/>
  <c r="T11" i="12" s="1"/>
  <c r="S11" i="12" s="1"/>
  <c r="P11" i="12" s="1"/>
  <c r="O11" i="12" s="1"/>
  <c r="V12" i="12"/>
  <c r="M66" i="12"/>
  <c r="L67" i="12" s="1"/>
  <c r="K66" i="12"/>
  <c r="G66" i="12" s="1"/>
  <c r="V8" i="11"/>
  <c r="U8" i="11" s="1"/>
  <c r="T8" i="11" s="1"/>
  <c r="S8" i="11" s="1"/>
  <c r="P8" i="11" s="1"/>
  <c r="O8" i="11" s="1"/>
  <c r="V90" i="16" l="1"/>
  <c r="U89" i="16"/>
  <c r="T89" i="16" s="1"/>
  <c r="S89" i="16" s="1"/>
  <c r="P89" i="16" s="1"/>
  <c r="O89" i="16" s="1"/>
  <c r="K88" i="16"/>
  <c r="G88" i="16" s="1"/>
  <c r="M88" i="16"/>
  <c r="L89" i="16" s="1"/>
  <c r="V45" i="16"/>
  <c r="V20" i="14"/>
  <c r="U18" i="14"/>
  <c r="R18" i="14" s="1"/>
  <c r="Q18" i="14" s="1"/>
  <c r="P18" i="14" s="1"/>
  <c r="O18" i="14" s="1"/>
  <c r="M56" i="15"/>
  <c r="L57" i="15" s="1"/>
  <c r="K56" i="15"/>
  <c r="G56" i="15" s="1"/>
  <c r="U15" i="15"/>
  <c r="T15" i="15" s="1"/>
  <c r="S15" i="15" s="1"/>
  <c r="P15" i="15" s="1"/>
  <c r="O15" i="15" s="1"/>
  <c r="V26" i="15"/>
  <c r="V11" i="13"/>
  <c r="U47" i="14"/>
  <c r="R47" i="14" s="1"/>
  <c r="Q47" i="14" s="1"/>
  <c r="P47" i="14" s="1"/>
  <c r="O47" i="14" s="1"/>
  <c r="M54" i="13"/>
  <c r="L55" i="13" s="1"/>
  <c r="K54" i="13"/>
  <c r="G54" i="13" s="1"/>
  <c r="K67" i="12"/>
  <c r="G67" i="12" s="1"/>
  <c r="M67" i="12"/>
  <c r="L68" i="12" s="1"/>
  <c r="V13" i="12"/>
  <c r="U12" i="12"/>
  <c r="R12" i="12" s="1"/>
  <c r="Q12" i="12" s="1"/>
  <c r="P12" i="12" s="1"/>
  <c r="O12" i="12" s="1"/>
  <c r="V9" i="11"/>
  <c r="U9" i="11" s="1"/>
  <c r="R9" i="11" s="1"/>
  <c r="Q9" i="11" s="1"/>
  <c r="P9" i="11" s="1"/>
  <c r="O9" i="11" s="1"/>
  <c r="M89" i="16" l="1"/>
  <c r="L90" i="16" s="1"/>
  <c r="K89" i="16"/>
  <c r="G89" i="16" s="1"/>
  <c r="U45" i="16"/>
  <c r="R45" i="16" s="1"/>
  <c r="Q45" i="16" s="1"/>
  <c r="P45" i="16" s="1"/>
  <c r="O45" i="16" s="1"/>
  <c r="V46" i="16"/>
  <c r="U90" i="16"/>
  <c r="R90" i="16" s="1"/>
  <c r="Q90" i="16" s="1"/>
  <c r="P90" i="16" s="1"/>
  <c r="O90" i="16" s="1"/>
  <c r="V91" i="16"/>
  <c r="V21" i="14"/>
  <c r="U20" i="14"/>
  <c r="T20" i="14" s="1"/>
  <c r="S20" i="14" s="1"/>
  <c r="P20" i="14" s="1"/>
  <c r="O20" i="14" s="1"/>
  <c r="V35" i="15"/>
  <c r="V27" i="15"/>
  <c r="U26" i="15"/>
  <c r="R26" i="15" s="1"/>
  <c r="Q26" i="15" s="1"/>
  <c r="P26" i="15" s="1"/>
  <c r="O26" i="15" s="1"/>
  <c r="K57" i="15"/>
  <c r="G57" i="15" s="1"/>
  <c r="M57" i="15"/>
  <c r="L58" i="15" s="1"/>
  <c r="U11" i="13"/>
  <c r="T11" i="13" s="1"/>
  <c r="S11" i="13" s="1"/>
  <c r="P11" i="13" s="1"/>
  <c r="O11" i="13" s="1"/>
  <c r="V14" i="13"/>
  <c r="V52" i="14"/>
  <c r="K55" i="13"/>
  <c r="G55" i="13" s="1"/>
  <c r="M55" i="13"/>
  <c r="L56" i="13" s="1"/>
  <c r="V14" i="12"/>
  <c r="U13" i="12"/>
  <c r="T13" i="12" s="1"/>
  <c r="S13" i="12" s="1"/>
  <c r="P13" i="12" s="1"/>
  <c r="O13" i="12" s="1"/>
  <c r="M68" i="12"/>
  <c r="L69" i="12" s="1"/>
  <c r="K68" i="12"/>
  <c r="G68" i="12" s="1"/>
  <c r="V11" i="11"/>
  <c r="U11" i="11" s="1"/>
  <c r="T11" i="11" s="1"/>
  <c r="S11" i="11" s="1"/>
  <c r="P11" i="11" s="1"/>
  <c r="O11" i="11" s="1"/>
  <c r="U91" i="16" l="1"/>
  <c r="T91" i="16" s="1"/>
  <c r="S91" i="16" s="1"/>
  <c r="P91" i="16" s="1"/>
  <c r="O91" i="16" s="1"/>
  <c r="V92" i="16"/>
  <c r="V47" i="16"/>
  <c r="U46" i="16"/>
  <c r="T46" i="16" s="1"/>
  <c r="S46" i="16" s="1"/>
  <c r="P46" i="16" s="1"/>
  <c r="O46" i="16" s="1"/>
  <c r="M90" i="16"/>
  <c r="L91" i="16" s="1"/>
  <c r="K90" i="16"/>
  <c r="G90" i="16" s="1"/>
  <c r="V22" i="14"/>
  <c r="U21" i="14"/>
  <c r="R21" i="14" s="1"/>
  <c r="Q21" i="14" s="1"/>
  <c r="P21" i="14" s="1"/>
  <c r="O21" i="14" s="1"/>
  <c r="K58" i="15"/>
  <c r="G58" i="15" s="1"/>
  <c r="M58" i="15"/>
  <c r="L59" i="15" s="1"/>
  <c r="V29" i="15"/>
  <c r="U27" i="15"/>
  <c r="T27" i="15" s="1"/>
  <c r="S27" i="15" s="1"/>
  <c r="P27" i="15" s="1"/>
  <c r="O27" i="15" s="1"/>
  <c r="U35" i="15"/>
  <c r="R35" i="15" s="1"/>
  <c r="Q35" i="15" s="1"/>
  <c r="P35" i="15" s="1"/>
  <c r="O35" i="15" s="1"/>
  <c r="V37" i="15"/>
  <c r="V15" i="13"/>
  <c r="U14" i="13"/>
  <c r="R14" i="13" s="1"/>
  <c r="Q14" i="13" s="1"/>
  <c r="P14" i="13" s="1"/>
  <c r="O14" i="13" s="1"/>
  <c r="U52" i="14"/>
  <c r="R52" i="14" s="1"/>
  <c r="Q52" i="14" s="1"/>
  <c r="P52" i="14" s="1"/>
  <c r="O52" i="14" s="1"/>
  <c r="K56" i="13"/>
  <c r="G56" i="13" s="1"/>
  <c r="M56" i="13"/>
  <c r="L57" i="13" s="1"/>
  <c r="U14" i="12"/>
  <c r="R14" i="12" s="1"/>
  <c r="Q14" i="12" s="1"/>
  <c r="P14" i="12" s="1"/>
  <c r="O14" i="12" s="1"/>
  <c r="V15" i="12"/>
  <c r="K69" i="12"/>
  <c r="G69" i="12" s="1"/>
  <c r="M69" i="12"/>
  <c r="L70" i="12" s="1"/>
  <c r="L11" i="11"/>
  <c r="V12" i="11"/>
  <c r="U12" i="11" s="1"/>
  <c r="R12" i="11" s="1"/>
  <c r="Q12" i="11" s="1"/>
  <c r="P12" i="11" s="1"/>
  <c r="O12" i="11" s="1"/>
  <c r="M91" i="16" l="1"/>
  <c r="L92" i="16" s="1"/>
  <c r="K91" i="16"/>
  <c r="G91" i="16" s="1"/>
  <c r="U47" i="16"/>
  <c r="R47" i="16" s="1"/>
  <c r="Q47" i="16" s="1"/>
  <c r="P47" i="16" s="1"/>
  <c r="O47" i="16" s="1"/>
  <c r="V93" i="16"/>
  <c r="U92" i="16"/>
  <c r="R92" i="16" s="1"/>
  <c r="Q92" i="16" s="1"/>
  <c r="P92" i="16" s="1"/>
  <c r="O92" i="16" s="1"/>
  <c r="V23" i="14"/>
  <c r="U22" i="14"/>
  <c r="T22" i="14" s="1"/>
  <c r="S22" i="14" s="1"/>
  <c r="P22" i="14" s="1"/>
  <c r="O22" i="14" s="1"/>
  <c r="U29" i="15"/>
  <c r="R29" i="15" s="1"/>
  <c r="Q29" i="15" s="1"/>
  <c r="P29" i="15" s="1"/>
  <c r="O29" i="15" s="1"/>
  <c r="V31" i="15"/>
  <c r="M59" i="15"/>
  <c r="L60" i="15" s="1"/>
  <c r="K59" i="15"/>
  <c r="G59" i="15" s="1"/>
  <c r="U37" i="15"/>
  <c r="T37" i="15" s="1"/>
  <c r="S37" i="15" s="1"/>
  <c r="P37" i="15" s="1"/>
  <c r="O37" i="15" s="1"/>
  <c r="V38" i="15"/>
  <c r="V16" i="13"/>
  <c r="U15" i="13"/>
  <c r="T15" i="13" s="1"/>
  <c r="S15" i="13" s="1"/>
  <c r="P15" i="13" s="1"/>
  <c r="O15" i="13" s="1"/>
  <c r="M57" i="13"/>
  <c r="L58" i="13" s="1"/>
  <c r="K57" i="13"/>
  <c r="G57" i="13" s="1"/>
  <c r="M70" i="12"/>
  <c r="L71" i="12" s="1"/>
  <c r="K70" i="12"/>
  <c r="G70" i="12" s="1"/>
  <c r="U15" i="12"/>
  <c r="T15" i="12" s="1"/>
  <c r="S15" i="12" s="1"/>
  <c r="P15" i="12" s="1"/>
  <c r="O15" i="12" s="1"/>
  <c r="V16" i="12"/>
  <c r="V13" i="11"/>
  <c r="U13" i="11" s="1"/>
  <c r="T13" i="11" s="1"/>
  <c r="S13" i="11" s="1"/>
  <c r="P13" i="11" s="1"/>
  <c r="O13" i="11" s="1"/>
  <c r="U93" i="16" l="1"/>
  <c r="T93" i="16" s="1"/>
  <c r="S93" i="16" s="1"/>
  <c r="P93" i="16" s="1"/>
  <c r="O93" i="16" s="1"/>
  <c r="V94" i="16"/>
  <c r="M92" i="16"/>
  <c r="L93" i="16" s="1"/>
  <c r="K92" i="16"/>
  <c r="G92" i="16" s="1"/>
  <c r="U23" i="14"/>
  <c r="R23" i="14" s="1"/>
  <c r="Q23" i="14" s="1"/>
  <c r="P23" i="14" s="1"/>
  <c r="O23" i="14" s="1"/>
  <c r="V24" i="14"/>
  <c r="U38" i="15"/>
  <c r="R38" i="15" s="1"/>
  <c r="Q38" i="15" s="1"/>
  <c r="P38" i="15" s="1"/>
  <c r="O38" i="15" s="1"/>
  <c r="M60" i="15"/>
  <c r="L61" i="15" s="1"/>
  <c r="K60" i="15"/>
  <c r="G60" i="15" s="1"/>
  <c r="U31" i="15"/>
  <c r="T31" i="15" s="1"/>
  <c r="S31" i="15" s="1"/>
  <c r="P31" i="15" s="1"/>
  <c r="O31" i="15" s="1"/>
  <c r="V32" i="15"/>
  <c r="U32" i="15" s="1"/>
  <c r="R32" i="15" s="1"/>
  <c r="Q32" i="15" s="1"/>
  <c r="P32" i="15" s="1"/>
  <c r="O32" i="15" s="1"/>
  <c r="V21" i="13"/>
  <c r="U16" i="13"/>
  <c r="R16" i="13" s="1"/>
  <c r="Q16" i="13" s="1"/>
  <c r="P16" i="13" s="1"/>
  <c r="O16" i="13" s="1"/>
  <c r="K58" i="13"/>
  <c r="G58" i="13" s="1"/>
  <c r="M58" i="13"/>
  <c r="L59" i="13" s="1"/>
  <c r="V18" i="12"/>
  <c r="U16" i="12"/>
  <c r="R16" i="12" s="1"/>
  <c r="Q16" i="12" s="1"/>
  <c r="P16" i="12" s="1"/>
  <c r="O16" i="12" s="1"/>
  <c r="M71" i="12"/>
  <c r="L72" i="12" s="1"/>
  <c r="K71" i="12"/>
  <c r="G71" i="12" s="1"/>
  <c r="V14" i="11"/>
  <c r="U14" i="11" s="1"/>
  <c r="R14" i="11" s="1"/>
  <c r="Q14" i="11" s="1"/>
  <c r="P14" i="11" s="1"/>
  <c r="O14" i="11" s="1"/>
  <c r="K93" i="16" l="1"/>
  <c r="G93" i="16" s="1"/>
  <c r="M93" i="16"/>
  <c r="L94" i="16" s="1"/>
  <c r="V96" i="16"/>
  <c r="U94" i="16"/>
  <c r="R94" i="16" s="1"/>
  <c r="Q94" i="16" s="1"/>
  <c r="P94" i="16" s="1"/>
  <c r="O94" i="16" s="1"/>
  <c r="V25" i="14"/>
  <c r="U25" i="14" s="1"/>
  <c r="R25" i="14" s="1"/>
  <c r="Q25" i="14" s="1"/>
  <c r="P25" i="14" s="1"/>
  <c r="O25" i="14" s="1"/>
  <c r="U24" i="14"/>
  <c r="T24" i="14" s="1"/>
  <c r="S24" i="14" s="1"/>
  <c r="P24" i="14" s="1"/>
  <c r="O24" i="14" s="1"/>
  <c r="M61" i="15"/>
  <c r="L62" i="15" s="1"/>
  <c r="K61" i="15"/>
  <c r="G61" i="15" s="1"/>
  <c r="V48" i="15"/>
  <c r="V22" i="13"/>
  <c r="U21" i="13"/>
  <c r="T21" i="13" s="1"/>
  <c r="S21" i="13" s="1"/>
  <c r="P21" i="13" s="1"/>
  <c r="O21" i="13" s="1"/>
  <c r="M59" i="13"/>
  <c r="L60" i="13" s="1"/>
  <c r="K59" i="13"/>
  <c r="G59" i="13" s="1"/>
  <c r="U18" i="12"/>
  <c r="T18" i="12" s="1"/>
  <c r="S18" i="12" s="1"/>
  <c r="P18" i="12" s="1"/>
  <c r="O18" i="12" s="1"/>
  <c r="V19" i="12"/>
  <c r="M72" i="12"/>
  <c r="L73" i="12" s="1"/>
  <c r="K72" i="12"/>
  <c r="G72" i="12" s="1"/>
  <c r="V15" i="11"/>
  <c r="U15" i="11" s="1"/>
  <c r="T15" i="11" s="1"/>
  <c r="S15" i="11" s="1"/>
  <c r="P15" i="11" s="1"/>
  <c r="O15" i="11" s="1"/>
  <c r="U96" i="16" l="1"/>
  <c r="T96" i="16" s="1"/>
  <c r="S96" i="16" s="1"/>
  <c r="P96" i="16" s="1"/>
  <c r="O96" i="16" s="1"/>
  <c r="V97" i="16"/>
  <c r="M94" i="16"/>
  <c r="L96" i="16" s="1"/>
  <c r="K94" i="16"/>
  <c r="G94" i="16" s="1"/>
  <c r="U48" i="15"/>
  <c r="R48" i="15" s="1"/>
  <c r="Q48" i="15" s="1"/>
  <c r="P48" i="15" s="1"/>
  <c r="O48" i="15" s="1"/>
  <c r="K62" i="15"/>
  <c r="G62" i="15" s="1"/>
  <c r="M62" i="15"/>
  <c r="L64" i="15" s="1"/>
  <c r="U22" i="13"/>
  <c r="R22" i="13" s="1"/>
  <c r="Q22" i="13" s="1"/>
  <c r="P22" i="13" s="1"/>
  <c r="O22" i="13" s="1"/>
  <c r="M60" i="13"/>
  <c r="L61" i="13" s="1"/>
  <c r="K60" i="13"/>
  <c r="G60" i="13" s="1"/>
  <c r="M73" i="12"/>
  <c r="L74" i="12" s="1"/>
  <c r="K73" i="12"/>
  <c r="G73" i="12" s="1"/>
  <c r="U19" i="12"/>
  <c r="R19" i="12" s="1"/>
  <c r="Q19" i="12" s="1"/>
  <c r="P19" i="12" s="1"/>
  <c r="O19" i="12" s="1"/>
  <c r="L15" i="11"/>
  <c r="V16" i="11"/>
  <c r="U16" i="11" s="1"/>
  <c r="R16" i="11" s="1"/>
  <c r="Q16" i="11" s="1"/>
  <c r="P16" i="11" s="1"/>
  <c r="O16" i="11" s="1"/>
  <c r="K96" i="16" l="1"/>
  <c r="G96" i="16" s="1"/>
  <c r="M96" i="16"/>
  <c r="L97" i="16" s="1"/>
  <c r="V98" i="16"/>
  <c r="U97" i="16"/>
  <c r="R97" i="16" s="1"/>
  <c r="Q97" i="16" s="1"/>
  <c r="P97" i="16" s="1"/>
  <c r="O97" i="16" s="1"/>
  <c r="M64" i="15"/>
  <c r="L65" i="15" s="1"/>
  <c r="K64" i="15"/>
  <c r="G64" i="15" s="1"/>
  <c r="V25" i="13"/>
  <c r="M61" i="13"/>
  <c r="L63" i="13" s="1"/>
  <c r="K61" i="13"/>
  <c r="G61" i="13" s="1"/>
  <c r="M74" i="12"/>
  <c r="L76" i="12" s="1"/>
  <c r="K74" i="12"/>
  <c r="G74" i="12" s="1"/>
  <c r="V17" i="11"/>
  <c r="U17" i="11" s="1"/>
  <c r="T17" i="11" s="1"/>
  <c r="S17" i="11" s="1"/>
  <c r="P17" i="11" s="1"/>
  <c r="O17" i="11" s="1"/>
  <c r="U98" i="16" l="1"/>
  <c r="T98" i="16" s="1"/>
  <c r="S98" i="16" s="1"/>
  <c r="P98" i="16" s="1"/>
  <c r="O98" i="16" s="1"/>
  <c r="V99" i="16"/>
  <c r="K97" i="16"/>
  <c r="G97" i="16" s="1"/>
  <c r="M97" i="16"/>
  <c r="L98" i="16" s="1"/>
  <c r="K65" i="15"/>
  <c r="G65" i="15" s="1"/>
  <c r="M65" i="15"/>
  <c r="L66" i="15" s="1"/>
  <c r="V26" i="13"/>
  <c r="U25" i="13"/>
  <c r="T25" i="13" s="1"/>
  <c r="S25" i="13" s="1"/>
  <c r="P25" i="13" s="1"/>
  <c r="O25" i="13" s="1"/>
  <c r="M63" i="13"/>
  <c r="L64" i="13" s="1"/>
  <c r="K63" i="13"/>
  <c r="G63" i="13" s="1"/>
  <c r="M76" i="12"/>
  <c r="L77" i="12" s="1"/>
  <c r="K76" i="12"/>
  <c r="G76" i="12" s="1"/>
  <c r="V18" i="11"/>
  <c r="U18" i="11" s="1"/>
  <c r="R18" i="11" s="1"/>
  <c r="Q18" i="11" s="1"/>
  <c r="P18" i="11" s="1"/>
  <c r="O18" i="11" s="1"/>
  <c r="V100" i="16" l="1"/>
  <c r="U99" i="16"/>
  <c r="R99" i="16" s="1"/>
  <c r="Q99" i="16" s="1"/>
  <c r="P99" i="16" s="1"/>
  <c r="O99" i="16" s="1"/>
  <c r="M98" i="16"/>
  <c r="L99" i="16" s="1"/>
  <c r="K98" i="16"/>
  <c r="G98" i="16" s="1"/>
  <c r="M66" i="15"/>
  <c r="L67" i="15" s="1"/>
  <c r="K66" i="15"/>
  <c r="G66" i="15" s="1"/>
  <c r="U26" i="13"/>
  <c r="R26" i="13" s="1"/>
  <c r="Q26" i="13" s="1"/>
  <c r="P26" i="13" s="1"/>
  <c r="O26" i="13" s="1"/>
  <c r="V27" i="13"/>
  <c r="K64" i="13"/>
  <c r="G64" i="13" s="1"/>
  <c r="M64" i="13"/>
  <c r="L65" i="13" s="1"/>
  <c r="K77" i="12"/>
  <c r="G77" i="12" s="1"/>
  <c r="M77" i="12"/>
  <c r="L78" i="12" s="1"/>
  <c r="V26" i="11"/>
  <c r="U26" i="11" s="1"/>
  <c r="R26" i="11" s="1"/>
  <c r="Q26" i="11" s="1"/>
  <c r="P26" i="11" s="1"/>
  <c r="O26" i="11" s="1"/>
  <c r="M99" i="16" l="1"/>
  <c r="L100" i="16" s="1"/>
  <c r="K99" i="16"/>
  <c r="G99" i="16" s="1"/>
  <c r="U100" i="16"/>
  <c r="T100" i="16" s="1"/>
  <c r="S100" i="16" s="1"/>
  <c r="P100" i="16" s="1"/>
  <c r="O100" i="16" s="1"/>
  <c r="V101" i="16"/>
  <c r="K67" i="15"/>
  <c r="G67" i="15" s="1"/>
  <c r="M67" i="15"/>
  <c r="L68" i="15" s="1"/>
  <c r="V28" i="13"/>
  <c r="U27" i="13"/>
  <c r="T27" i="13" s="1"/>
  <c r="S27" i="13" s="1"/>
  <c r="P27" i="13" s="1"/>
  <c r="O27" i="13" s="1"/>
  <c r="M65" i="13"/>
  <c r="L66" i="13" s="1"/>
  <c r="K65" i="13"/>
  <c r="G65" i="13" s="1"/>
  <c r="M78" i="12"/>
  <c r="L79" i="12" s="1"/>
  <c r="K78" i="12"/>
  <c r="G78" i="12" s="1"/>
  <c r="V27" i="11"/>
  <c r="U27" i="11" s="1"/>
  <c r="T27" i="11" s="1"/>
  <c r="S27" i="11" s="1"/>
  <c r="P27" i="11" s="1"/>
  <c r="O27" i="11" s="1"/>
  <c r="M100" i="16" l="1"/>
  <c r="L101" i="16" s="1"/>
  <c r="K100" i="16"/>
  <c r="G100" i="16" s="1"/>
  <c r="U101" i="16"/>
  <c r="R101" i="16" s="1"/>
  <c r="Q101" i="16" s="1"/>
  <c r="P101" i="16" s="1"/>
  <c r="O101" i="16" s="1"/>
  <c r="V102" i="16"/>
  <c r="M68" i="15"/>
  <c r="L69" i="15" s="1"/>
  <c r="K68" i="15"/>
  <c r="G68" i="15" s="1"/>
  <c r="V33" i="13"/>
  <c r="U28" i="13"/>
  <c r="R28" i="13" s="1"/>
  <c r="Q28" i="13" s="1"/>
  <c r="P28" i="13" s="1"/>
  <c r="O28" i="13" s="1"/>
  <c r="K66" i="13"/>
  <c r="G66" i="13" s="1"/>
  <c r="M66" i="13"/>
  <c r="L67" i="13" s="1"/>
  <c r="K79" i="12"/>
  <c r="G79" i="12" s="1"/>
  <c r="M79" i="12"/>
  <c r="L80" i="12" s="1"/>
  <c r="V28" i="11"/>
  <c r="U28" i="11" s="1"/>
  <c r="R28" i="11" s="1"/>
  <c r="Q28" i="11" s="1"/>
  <c r="P28" i="11" s="1"/>
  <c r="O28" i="11" s="1"/>
  <c r="M101" i="16" l="1"/>
  <c r="L102" i="16" s="1"/>
  <c r="K101" i="16"/>
  <c r="G101" i="16" s="1"/>
  <c r="V103" i="16"/>
  <c r="U102" i="16"/>
  <c r="T102" i="16" s="1"/>
  <c r="S102" i="16" s="1"/>
  <c r="P102" i="16" s="1"/>
  <c r="O102" i="16" s="1"/>
  <c r="V29" i="11"/>
  <c r="U29" i="11" s="1"/>
  <c r="T29" i="11" s="1"/>
  <c r="S29" i="11" s="1"/>
  <c r="P29" i="11" s="1"/>
  <c r="O29" i="11" s="1"/>
  <c r="M69" i="15"/>
  <c r="L70" i="15" s="1"/>
  <c r="K69" i="15"/>
  <c r="G69" i="15" s="1"/>
  <c r="U33" i="13"/>
  <c r="T33" i="13" s="1"/>
  <c r="S33" i="13" s="1"/>
  <c r="P33" i="13" s="1"/>
  <c r="O33" i="13" s="1"/>
  <c r="M67" i="13"/>
  <c r="L68" i="13" s="1"/>
  <c r="K67" i="13"/>
  <c r="G67" i="13" s="1"/>
  <c r="M80" i="12"/>
  <c r="L81" i="12" s="1"/>
  <c r="K80" i="12"/>
  <c r="G80" i="12" s="1"/>
  <c r="M102" i="16" l="1"/>
  <c r="L103" i="16" s="1"/>
  <c r="K102" i="16"/>
  <c r="G102" i="16" s="1"/>
  <c r="U103" i="16"/>
  <c r="R103" i="16" s="1"/>
  <c r="Q103" i="16" s="1"/>
  <c r="P103" i="16" s="1"/>
  <c r="O103" i="16" s="1"/>
  <c r="V104" i="16"/>
  <c r="V30" i="11"/>
  <c r="U30" i="11" s="1"/>
  <c r="R30" i="11" s="1"/>
  <c r="Q30" i="11" s="1"/>
  <c r="P30" i="11" s="1"/>
  <c r="O30" i="11" s="1"/>
  <c r="M70" i="15"/>
  <c r="L71" i="15" s="1"/>
  <c r="K70" i="15"/>
  <c r="G70" i="15" s="1"/>
  <c r="K68" i="13"/>
  <c r="G68" i="13" s="1"/>
  <c r="M68" i="13"/>
  <c r="L69" i="13" s="1"/>
  <c r="M81" i="12"/>
  <c r="L82" i="12" s="1"/>
  <c r="K81" i="12"/>
  <c r="G81" i="12" s="1"/>
  <c r="V105" i="16" l="1"/>
  <c r="U104" i="16"/>
  <c r="T104" i="16" s="1"/>
  <c r="S104" i="16" s="1"/>
  <c r="P104" i="16" s="1"/>
  <c r="O104" i="16" s="1"/>
  <c r="K103" i="16"/>
  <c r="G103" i="16" s="1"/>
  <c r="M103" i="16"/>
  <c r="L104" i="16" s="1"/>
  <c r="V31" i="11"/>
  <c r="U31" i="11" s="1"/>
  <c r="T31" i="11" s="1"/>
  <c r="S31" i="11" s="1"/>
  <c r="P31" i="11" s="1"/>
  <c r="O31" i="11" s="1"/>
  <c r="M71" i="15"/>
  <c r="L72" i="15" s="1"/>
  <c r="K71" i="15"/>
  <c r="G71" i="15" s="1"/>
  <c r="M69" i="13"/>
  <c r="L70" i="13" s="1"/>
  <c r="K69" i="13"/>
  <c r="G69" i="13" s="1"/>
  <c r="M82" i="12"/>
  <c r="L83" i="12" s="1"/>
  <c r="K82" i="12"/>
  <c r="G82" i="12" s="1"/>
  <c r="V20" i="12"/>
  <c r="K104" i="16" l="1"/>
  <c r="G104" i="16" s="1"/>
  <c r="M104" i="16"/>
  <c r="L105" i="16" s="1"/>
  <c r="U105" i="16"/>
  <c r="R105" i="16" s="1"/>
  <c r="Q105" i="16" s="1"/>
  <c r="P105" i="16" s="1"/>
  <c r="O105" i="16" s="1"/>
  <c r="V106" i="16"/>
  <c r="K72" i="15"/>
  <c r="G72" i="15" s="1"/>
  <c r="M72" i="15"/>
  <c r="L73" i="15" s="1"/>
  <c r="M70" i="13"/>
  <c r="L71" i="13" s="1"/>
  <c r="K70" i="13"/>
  <c r="G70" i="13" s="1"/>
  <c r="M83" i="12"/>
  <c r="L84" i="12" s="1"/>
  <c r="K83" i="12"/>
  <c r="G83" i="12" s="1"/>
  <c r="V21" i="12"/>
  <c r="U20" i="12"/>
  <c r="R20" i="12" s="1"/>
  <c r="Q20" i="12" s="1"/>
  <c r="P20" i="12" s="1"/>
  <c r="O20" i="12" s="1"/>
  <c r="V107" i="16" l="1"/>
  <c r="U107" i="16" s="1"/>
  <c r="R107" i="16" s="1"/>
  <c r="Q107" i="16" s="1"/>
  <c r="P107" i="16" s="1"/>
  <c r="O107" i="16" s="1"/>
  <c r="U106" i="16"/>
  <c r="T106" i="16" s="1"/>
  <c r="S106" i="16" s="1"/>
  <c r="P106" i="16" s="1"/>
  <c r="O106" i="16" s="1"/>
  <c r="K105" i="16"/>
  <c r="G105" i="16" s="1"/>
  <c r="M105" i="16"/>
  <c r="L106" i="16" s="1"/>
  <c r="M73" i="15"/>
  <c r="L74" i="15" s="1"/>
  <c r="K73" i="15"/>
  <c r="G73" i="15" s="1"/>
  <c r="M71" i="13"/>
  <c r="L72" i="13" s="1"/>
  <c r="K71" i="13"/>
  <c r="G71" i="13" s="1"/>
  <c r="V22" i="12"/>
  <c r="U21" i="12"/>
  <c r="T21" i="12" s="1"/>
  <c r="S21" i="12" s="1"/>
  <c r="P21" i="12" s="1"/>
  <c r="O21" i="12" s="1"/>
  <c r="K84" i="12"/>
  <c r="G84" i="12" s="1"/>
  <c r="M84" i="12"/>
  <c r="L85" i="12" s="1"/>
  <c r="M106" i="16" l="1"/>
  <c r="L107" i="16" s="1"/>
  <c r="K106" i="16"/>
  <c r="G106" i="16" s="1"/>
  <c r="K74" i="15"/>
  <c r="G74" i="15" s="1"/>
  <c r="M74" i="15"/>
  <c r="L75" i="15" s="1"/>
  <c r="V56" i="14"/>
  <c r="M72" i="13"/>
  <c r="L73" i="13" s="1"/>
  <c r="K72" i="13"/>
  <c r="G72" i="13" s="1"/>
  <c r="M85" i="12"/>
  <c r="L86" i="12" s="1"/>
  <c r="K85" i="12"/>
  <c r="G85" i="12" s="1"/>
  <c r="U22" i="12"/>
  <c r="R22" i="12" s="1"/>
  <c r="Q22" i="12" s="1"/>
  <c r="P22" i="12" s="1"/>
  <c r="O22" i="12" s="1"/>
  <c r="M107" i="16" l="1"/>
  <c r="L108" i="16" s="1"/>
  <c r="K107" i="16"/>
  <c r="G107" i="16" s="1"/>
  <c r="M75" i="15"/>
  <c r="L76" i="15" s="1"/>
  <c r="K75" i="15"/>
  <c r="G75" i="15" s="1"/>
  <c r="V34" i="13"/>
  <c r="U56" i="14"/>
  <c r="R56" i="14" s="1"/>
  <c r="Q56" i="14" s="1"/>
  <c r="P56" i="14" s="1"/>
  <c r="O56" i="14" s="1"/>
  <c r="V57" i="14"/>
  <c r="K73" i="13"/>
  <c r="G73" i="13" s="1"/>
  <c r="M73" i="13"/>
  <c r="L74" i="13" s="1"/>
  <c r="V29" i="12"/>
  <c r="K86" i="12"/>
  <c r="G86" i="12" s="1"/>
  <c r="M86" i="12"/>
  <c r="L87" i="12" s="1"/>
  <c r="M108" i="16" l="1"/>
  <c r="K108" i="16"/>
  <c r="G108" i="16" s="1"/>
  <c r="V50" i="15"/>
  <c r="M76" i="15"/>
  <c r="K76" i="15"/>
  <c r="G76" i="15" s="1"/>
  <c r="U34" i="13"/>
  <c r="R34" i="13" s="1"/>
  <c r="Q34" i="13" s="1"/>
  <c r="P34" i="13" s="1"/>
  <c r="O34" i="13" s="1"/>
  <c r="V36" i="13"/>
  <c r="V58" i="14"/>
  <c r="U57" i="14"/>
  <c r="T57" i="14" s="1"/>
  <c r="S57" i="14" s="1"/>
  <c r="P57" i="14" s="1"/>
  <c r="O57" i="14" s="1"/>
  <c r="M74" i="13"/>
  <c r="L75" i="13" s="1"/>
  <c r="K74" i="13"/>
  <c r="G74" i="13" s="1"/>
  <c r="M87" i="12"/>
  <c r="L88" i="12" s="1"/>
  <c r="K87" i="12"/>
  <c r="G87" i="12" s="1"/>
  <c r="V31" i="12"/>
  <c r="U29" i="12"/>
  <c r="R29" i="12" s="1"/>
  <c r="Q29" i="12" s="1"/>
  <c r="P29" i="12" s="1"/>
  <c r="O29" i="12" s="1"/>
  <c r="U50" i="15" l="1"/>
  <c r="R50" i="15" s="1"/>
  <c r="Q50" i="15" s="1"/>
  <c r="P50" i="15" s="1"/>
  <c r="O50" i="15" s="1"/>
  <c r="V51" i="15"/>
  <c r="U36" i="13"/>
  <c r="T36" i="13" s="1"/>
  <c r="S36" i="13" s="1"/>
  <c r="P36" i="13" s="1"/>
  <c r="O36" i="13" s="1"/>
  <c r="V37" i="13"/>
  <c r="U58" i="14"/>
  <c r="R58" i="14" s="1"/>
  <c r="Q58" i="14" s="1"/>
  <c r="P58" i="14" s="1"/>
  <c r="O58" i="14" s="1"/>
  <c r="V59" i="14"/>
  <c r="M75" i="13"/>
  <c r="K75" i="13"/>
  <c r="G75" i="13" s="1"/>
  <c r="V32" i="12"/>
  <c r="U31" i="12"/>
  <c r="T31" i="12" s="1"/>
  <c r="S31" i="12" s="1"/>
  <c r="P31" i="12" s="1"/>
  <c r="O31" i="12" s="1"/>
  <c r="M88" i="12"/>
  <c r="K88" i="12"/>
  <c r="G88" i="12" s="1"/>
  <c r="V32" i="11"/>
  <c r="U32" i="11" s="1"/>
  <c r="R32" i="11" s="1"/>
  <c r="Q32" i="11" s="1"/>
  <c r="P32" i="11" s="1"/>
  <c r="O32" i="11" s="1"/>
  <c r="V52" i="15" l="1"/>
  <c r="U51" i="15"/>
  <c r="T51" i="15" s="1"/>
  <c r="S51" i="15" s="1"/>
  <c r="P51" i="15" s="1"/>
  <c r="O51" i="15" s="1"/>
  <c r="V39" i="13"/>
  <c r="U37" i="13"/>
  <c r="R37" i="13" s="1"/>
  <c r="Q37" i="13" s="1"/>
  <c r="P37" i="13" s="1"/>
  <c r="O37" i="13" s="1"/>
  <c r="V60" i="14"/>
  <c r="U59" i="14"/>
  <c r="T59" i="14" s="1"/>
  <c r="S59" i="14" s="1"/>
  <c r="P59" i="14" s="1"/>
  <c r="O59" i="14" s="1"/>
  <c r="U32" i="12"/>
  <c r="R32" i="12" s="1"/>
  <c r="Q32" i="12" s="1"/>
  <c r="P32" i="12" s="1"/>
  <c r="O32" i="12" s="1"/>
  <c r="V34" i="12"/>
  <c r="V33" i="11"/>
  <c r="U33" i="11" s="1"/>
  <c r="T33" i="11" s="1"/>
  <c r="S33" i="11" s="1"/>
  <c r="P33" i="11" s="1"/>
  <c r="O33" i="11" s="1"/>
  <c r="U52" i="15" l="1"/>
  <c r="R52" i="15" s="1"/>
  <c r="Q52" i="15" s="1"/>
  <c r="P52" i="15" s="1"/>
  <c r="O52" i="15" s="1"/>
  <c r="V53" i="15"/>
  <c r="V40" i="13"/>
  <c r="U39" i="13"/>
  <c r="T39" i="13" s="1"/>
  <c r="S39" i="13" s="1"/>
  <c r="P39" i="13" s="1"/>
  <c r="O39" i="13" s="1"/>
  <c r="V61" i="14"/>
  <c r="U60" i="14"/>
  <c r="R60" i="14" s="1"/>
  <c r="Q60" i="14" s="1"/>
  <c r="P60" i="14" s="1"/>
  <c r="O60" i="14" s="1"/>
  <c r="U34" i="12"/>
  <c r="T34" i="12" s="1"/>
  <c r="S34" i="12" s="1"/>
  <c r="P34" i="12" s="1"/>
  <c r="O34" i="12" s="1"/>
  <c r="V34" i="11"/>
  <c r="U34" i="11" s="1"/>
  <c r="R34" i="11" s="1"/>
  <c r="Q34" i="11" s="1"/>
  <c r="P34" i="11" s="1"/>
  <c r="O34" i="11" s="1"/>
  <c r="U53" i="15" l="1"/>
  <c r="T53" i="15" s="1"/>
  <c r="S53" i="15" s="1"/>
  <c r="P53" i="15" s="1"/>
  <c r="O53" i="15" s="1"/>
  <c r="V54" i="15"/>
  <c r="V41" i="13"/>
  <c r="U40" i="13"/>
  <c r="R40" i="13" s="1"/>
  <c r="Q40" i="13" s="1"/>
  <c r="P40" i="13" s="1"/>
  <c r="O40" i="13" s="1"/>
  <c r="U61" i="14"/>
  <c r="T61" i="14" s="1"/>
  <c r="S61" i="14" s="1"/>
  <c r="P61" i="14" s="1"/>
  <c r="O61" i="14" s="1"/>
  <c r="V62" i="14"/>
  <c r="V35" i="12"/>
  <c r="V35" i="11"/>
  <c r="U35" i="11" s="1"/>
  <c r="T35" i="11" s="1"/>
  <c r="S35" i="11" s="1"/>
  <c r="P35" i="11" s="1"/>
  <c r="O35" i="11" s="1"/>
  <c r="V55" i="15" l="1"/>
  <c r="U54" i="15"/>
  <c r="R54" i="15" s="1"/>
  <c r="Q54" i="15" s="1"/>
  <c r="P54" i="15" s="1"/>
  <c r="O54" i="15" s="1"/>
  <c r="V43" i="13"/>
  <c r="U41" i="13"/>
  <c r="T41" i="13" s="1"/>
  <c r="S41" i="13" s="1"/>
  <c r="P41" i="13" s="1"/>
  <c r="O41" i="13" s="1"/>
  <c r="V63" i="14"/>
  <c r="U62" i="14"/>
  <c r="R62" i="14" s="1"/>
  <c r="Q62" i="14" s="1"/>
  <c r="P62" i="14" s="1"/>
  <c r="O62" i="14" s="1"/>
  <c r="V37" i="12"/>
  <c r="U35" i="12"/>
  <c r="T35" i="12" s="1"/>
  <c r="S35" i="12" s="1"/>
  <c r="P35" i="12" s="1"/>
  <c r="O35" i="12" s="1"/>
  <c r="V36" i="11"/>
  <c r="U36" i="11" s="1"/>
  <c r="R36" i="11" s="1"/>
  <c r="Q36" i="11" s="1"/>
  <c r="P36" i="11" s="1"/>
  <c r="O36" i="11" s="1"/>
  <c r="U55" i="15" l="1"/>
  <c r="T55" i="15" s="1"/>
  <c r="S55" i="15" s="1"/>
  <c r="P55" i="15" s="1"/>
  <c r="O55" i="15" s="1"/>
  <c r="V56" i="15"/>
  <c r="U43" i="13"/>
  <c r="R43" i="13" s="1"/>
  <c r="Q43" i="13" s="1"/>
  <c r="P43" i="13" s="1"/>
  <c r="O43" i="13" s="1"/>
  <c r="V44" i="13"/>
  <c r="U63" i="14"/>
  <c r="T63" i="14" s="1"/>
  <c r="S63" i="14" s="1"/>
  <c r="P63" i="14" s="1"/>
  <c r="O63" i="14" s="1"/>
  <c r="V64" i="14"/>
  <c r="V38" i="12"/>
  <c r="U37" i="12"/>
  <c r="R37" i="12" s="1"/>
  <c r="Q37" i="12" s="1"/>
  <c r="P37" i="12" s="1"/>
  <c r="O37" i="12" s="1"/>
  <c r="V37" i="11"/>
  <c r="U37" i="11" s="1"/>
  <c r="T37" i="11" s="1"/>
  <c r="S37" i="11" s="1"/>
  <c r="P37" i="11" s="1"/>
  <c r="O37" i="11" s="1"/>
  <c r="V57" i="15" l="1"/>
  <c r="U56" i="15"/>
  <c r="R56" i="15" s="1"/>
  <c r="Q56" i="15" s="1"/>
  <c r="P56" i="15" s="1"/>
  <c r="O56" i="15" s="1"/>
  <c r="U44" i="13"/>
  <c r="T44" i="13" s="1"/>
  <c r="S44" i="13" s="1"/>
  <c r="P44" i="13" s="1"/>
  <c r="O44" i="13" s="1"/>
  <c r="V45" i="13"/>
  <c r="V65" i="14"/>
  <c r="U64" i="14"/>
  <c r="R64" i="14" s="1"/>
  <c r="Q64" i="14" s="1"/>
  <c r="P64" i="14" s="1"/>
  <c r="O64" i="14" s="1"/>
  <c r="V39" i="12"/>
  <c r="U38" i="12"/>
  <c r="T38" i="12" s="1"/>
  <c r="S38" i="12" s="1"/>
  <c r="P38" i="12" s="1"/>
  <c r="O38" i="12" s="1"/>
  <c r="V39" i="11"/>
  <c r="U39" i="11" s="1"/>
  <c r="R39" i="11" s="1"/>
  <c r="Q39" i="11" s="1"/>
  <c r="P39" i="11" s="1"/>
  <c r="O39" i="11" s="1"/>
  <c r="U57" i="15" l="1"/>
  <c r="T57" i="15" s="1"/>
  <c r="S57" i="15" s="1"/>
  <c r="P57" i="15" s="1"/>
  <c r="O57" i="15" s="1"/>
  <c r="V58" i="15"/>
  <c r="V46" i="13"/>
  <c r="U45" i="13"/>
  <c r="R45" i="13" s="1"/>
  <c r="Q45" i="13" s="1"/>
  <c r="P45" i="13" s="1"/>
  <c r="O45" i="13" s="1"/>
  <c r="U65" i="14"/>
  <c r="T65" i="14" s="1"/>
  <c r="S65" i="14" s="1"/>
  <c r="P65" i="14" s="1"/>
  <c r="O65" i="14" s="1"/>
  <c r="V66" i="14"/>
  <c r="U39" i="12"/>
  <c r="R39" i="12" s="1"/>
  <c r="Q39" i="12" s="1"/>
  <c r="P39" i="12" s="1"/>
  <c r="O39" i="12" s="1"/>
  <c r="V40" i="12"/>
  <c r="V40" i="11"/>
  <c r="U40" i="11" s="1"/>
  <c r="T40" i="11" s="1"/>
  <c r="S40" i="11" s="1"/>
  <c r="P40" i="11" s="1"/>
  <c r="O40" i="11" s="1"/>
  <c r="V59" i="15" l="1"/>
  <c r="U58" i="15"/>
  <c r="R58" i="15" s="1"/>
  <c r="Q58" i="15" s="1"/>
  <c r="P58" i="15" s="1"/>
  <c r="O58" i="15" s="1"/>
  <c r="V47" i="13"/>
  <c r="U46" i="13"/>
  <c r="T46" i="13" s="1"/>
  <c r="S46" i="13" s="1"/>
  <c r="P46" i="13" s="1"/>
  <c r="O46" i="13" s="1"/>
  <c r="V67" i="14"/>
  <c r="U66" i="14"/>
  <c r="R66" i="14" s="1"/>
  <c r="Q66" i="14" s="1"/>
  <c r="P66" i="14" s="1"/>
  <c r="O66" i="14" s="1"/>
  <c r="U40" i="12"/>
  <c r="T40" i="12" s="1"/>
  <c r="S40" i="12" s="1"/>
  <c r="P40" i="12" s="1"/>
  <c r="O40" i="12" s="1"/>
  <c r="V41" i="11"/>
  <c r="U41" i="11" s="1"/>
  <c r="R41" i="11" s="1"/>
  <c r="Q41" i="11" s="1"/>
  <c r="P41" i="11" s="1"/>
  <c r="O41" i="11" s="1"/>
  <c r="U59" i="15" l="1"/>
  <c r="T59" i="15" s="1"/>
  <c r="S59" i="15" s="1"/>
  <c r="P59" i="15" s="1"/>
  <c r="O59" i="15" s="1"/>
  <c r="V60" i="15"/>
  <c r="U47" i="13"/>
  <c r="R47" i="13" s="1"/>
  <c r="Q47" i="13" s="1"/>
  <c r="P47" i="13" s="1"/>
  <c r="O47" i="13" s="1"/>
  <c r="V68" i="14"/>
  <c r="U67" i="14"/>
  <c r="T67" i="14" s="1"/>
  <c r="S67" i="14" s="1"/>
  <c r="P67" i="14" s="1"/>
  <c r="O67" i="14" s="1"/>
  <c r="V43" i="11"/>
  <c r="U43" i="11" s="1"/>
  <c r="T43" i="11" s="1"/>
  <c r="S43" i="11" s="1"/>
  <c r="P43" i="11" s="1"/>
  <c r="O43" i="11" s="1"/>
  <c r="V61" i="15" l="1"/>
  <c r="U60" i="15"/>
  <c r="R60" i="15" s="1"/>
  <c r="Q60" i="15" s="1"/>
  <c r="P60" i="15" s="1"/>
  <c r="O60" i="15" s="1"/>
  <c r="U68" i="14"/>
  <c r="R68" i="14" s="1"/>
  <c r="Q68" i="14" s="1"/>
  <c r="P68" i="14" s="1"/>
  <c r="O68" i="14" s="1"/>
  <c r="V70" i="14"/>
  <c r="V43" i="12"/>
  <c r="V44" i="11"/>
  <c r="U44" i="11" s="1"/>
  <c r="R44" i="11" s="1"/>
  <c r="Q44" i="11" s="1"/>
  <c r="P44" i="11" s="1"/>
  <c r="O44" i="11" s="1"/>
  <c r="U61" i="15" l="1"/>
  <c r="T61" i="15" s="1"/>
  <c r="S61" i="15" s="1"/>
  <c r="P61" i="15" s="1"/>
  <c r="O61" i="15" s="1"/>
  <c r="V62" i="15"/>
  <c r="V71" i="14"/>
  <c r="U70" i="14"/>
  <c r="T70" i="14" s="1"/>
  <c r="S70" i="14" s="1"/>
  <c r="P70" i="14" s="1"/>
  <c r="O70" i="14" s="1"/>
  <c r="U43" i="12"/>
  <c r="R43" i="12" s="1"/>
  <c r="Q43" i="12" s="1"/>
  <c r="P43" i="12" s="1"/>
  <c r="O43" i="12" s="1"/>
  <c r="V45" i="12"/>
  <c r="V45" i="11"/>
  <c r="U45" i="11" s="1"/>
  <c r="T45" i="11" s="1"/>
  <c r="S45" i="11" s="1"/>
  <c r="P45" i="11" s="1"/>
  <c r="O45" i="11" s="1"/>
  <c r="U62" i="15" l="1"/>
  <c r="R62" i="15" s="1"/>
  <c r="Q62" i="15" s="1"/>
  <c r="P62" i="15" s="1"/>
  <c r="O62" i="15" s="1"/>
  <c r="V64" i="15"/>
  <c r="V49" i="13"/>
  <c r="U71" i="14"/>
  <c r="R71" i="14" s="1"/>
  <c r="Q71" i="14" s="1"/>
  <c r="P71" i="14" s="1"/>
  <c r="O71" i="14" s="1"/>
  <c r="V72" i="14"/>
  <c r="V62" i="12"/>
  <c r="U45" i="12"/>
  <c r="T45" i="12" s="1"/>
  <c r="S45" i="12" s="1"/>
  <c r="P45" i="12" s="1"/>
  <c r="O45" i="12" s="1"/>
  <c r="V47" i="11"/>
  <c r="U47" i="11" s="1"/>
  <c r="R47" i="11" s="1"/>
  <c r="Q47" i="11" s="1"/>
  <c r="P47" i="11" s="1"/>
  <c r="O47" i="11" s="1"/>
  <c r="V65" i="15" l="1"/>
  <c r="U64" i="15"/>
  <c r="T64" i="15" s="1"/>
  <c r="S64" i="15" s="1"/>
  <c r="P64" i="15" s="1"/>
  <c r="O64" i="15" s="1"/>
  <c r="V50" i="13"/>
  <c r="U49" i="13"/>
  <c r="R49" i="13" s="1"/>
  <c r="Q49" i="13" s="1"/>
  <c r="P49" i="13" s="1"/>
  <c r="O49" i="13" s="1"/>
  <c r="U72" i="14"/>
  <c r="T72" i="14" s="1"/>
  <c r="S72" i="14" s="1"/>
  <c r="P72" i="14" s="1"/>
  <c r="O72" i="14" s="1"/>
  <c r="V73" i="14"/>
  <c r="U62" i="12"/>
  <c r="R62" i="12" s="1"/>
  <c r="Q62" i="12" s="1"/>
  <c r="P62" i="12" s="1"/>
  <c r="O62" i="12" s="1"/>
  <c r="V63" i="12"/>
  <c r="U65" i="15" l="1"/>
  <c r="R65" i="15" s="1"/>
  <c r="Q65" i="15" s="1"/>
  <c r="P65" i="15" s="1"/>
  <c r="O65" i="15" s="1"/>
  <c r="V66" i="15"/>
  <c r="U50" i="13"/>
  <c r="T50" i="13" s="1"/>
  <c r="S50" i="13" s="1"/>
  <c r="P50" i="13" s="1"/>
  <c r="O50" i="13" s="1"/>
  <c r="V51" i="13"/>
  <c r="U73" i="14"/>
  <c r="R73" i="14" s="1"/>
  <c r="Q73" i="14" s="1"/>
  <c r="P73" i="14" s="1"/>
  <c r="O73" i="14" s="1"/>
  <c r="V74" i="14"/>
  <c r="V64" i="12"/>
  <c r="U63" i="12"/>
  <c r="T63" i="12" s="1"/>
  <c r="S63" i="12" s="1"/>
  <c r="P63" i="12" s="1"/>
  <c r="O63" i="12" s="1"/>
  <c r="V49" i="11"/>
  <c r="U49" i="11" s="1"/>
  <c r="R49" i="11" s="1"/>
  <c r="Q49" i="11" s="1"/>
  <c r="P49" i="11" s="1"/>
  <c r="O49" i="11" s="1"/>
  <c r="V67" i="15" l="1"/>
  <c r="U66" i="15"/>
  <c r="T66" i="15" s="1"/>
  <c r="S66" i="15" s="1"/>
  <c r="P66" i="15" s="1"/>
  <c r="O66" i="15" s="1"/>
  <c r="U51" i="13"/>
  <c r="R51" i="13" s="1"/>
  <c r="Q51" i="13" s="1"/>
  <c r="P51" i="13" s="1"/>
  <c r="O51" i="13" s="1"/>
  <c r="V52" i="13"/>
  <c r="V75" i="14"/>
  <c r="U74" i="14"/>
  <c r="T74" i="14" s="1"/>
  <c r="S74" i="14" s="1"/>
  <c r="P74" i="14" s="1"/>
  <c r="O74" i="14" s="1"/>
  <c r="U64" i="12"/>
  <c r="R64" i="12" s="1"/>
  <c r="Q64" i="12" s="1"/>
  <c r="P64" i="12" s="1"/>
  <c r="O64" i="12" s="1"/>
  <c r="V65" i="12"/>
  <c r="V50" i="11"/>
  <c r="U50" i="11" s="1"/>
  <c r="T50" i="11" s="1"/>
  <c r="S50" i="11" s="1"/>
  <c r="P50" i="11" s="1"/>
  <c r="O50" i="11" s="1"/>
  <c r="U67" i="15" l="1"/>
  <c r="R67" i="15" s="1"/>
  <c r="Q67" i="15" s="1"/>
  <c r="P67" i="15" s="1"/>
  <c r="O67" i="15" s="1"/>
  <c r="V68" i="15"/>
  <c r="V53" i="13"/>
  <c r="U52" i="13"/>
  <c r="T52" i="13" s="1"/>
  <c r="S52" i="13" s="1"/>
  <c r="P52" i="13" s="1"/>
  <c r="O52" i="13" s="1"/>
  <c r="U75" i="14"/>
  <c r="R75" i="14" s="1"/>
  <c r="Q75" i="14" s="1"/>
  <c r="P75" i="14" s="1"/>
  <c r="O75" i="14" s="1"/>
  <c r="V76" i="14"/>
  <c r="U65" i="12"/>
  <c r="T65" i="12" s="1"/>
  <c r="S65" i="12" s="1"/>
  <c r="P65" i="12" s="1"/>
  <c r="O65" i="12" s="1"/>
  <c r="V66" i="12"/>
  <c r="L49" i="11"/>
  <c r="M49" i="11" s="1"/>
  <c r="L50" i="11" s="1"/>
  <c r="M50" i="11" s="1"/>
  <c r="V51" i="11"/>
  <c r="U51" i="11" s="1"/>
  <c r="R51" i="11" s="1"/>
  <c r="Q51" i="11" s="1"/>
  <c r="P51" i="11" s="1"/>
  <c r="O51" i="11" s="1"/>
  <c r="V69" i="15" l="1"/>
  <c r="U68" i="15"/>
  <c r="T68" i="15" s="1"/>
  <c r="S68" i="15" s="1"/>
  <c r="P68" i="15" s="1"/>
  <c r="O68" i="15" s="1"/>
  <c r="V54" i="13"/>
  <c r="U53" i="13"/>
  <c r="R53" i="13" s="1"/>
  <c r="Q53" i="13" s="1"/>
  <c r="P53" i="13" s="1"/>
  <c r="O53" i="13" s="1"/>
  <c r="V77" i="14"/>
  <c r="U76" i="14"/>
  <c r="T76" i="14" s="1"/>
  <c r="S76" i="14" s="1"/>
  <c r="P76" i="14" s="1"/>
  <c r="O76" i="14" s="1"/>
  <c r="V67" i="12"/>
  <c r="U66" i="12"/>
  <c r="R66" i="12" s="1"/>
  <c r="Q66" i="12" s="1"/>
  <c r="P66" i="12" s="1"/>
  <c r="O66" i="12" s="1"/>
  <c r="K49" i="11"/>
  <c r="V52" i="11"/>
  <c r="U52" i="11" s="1"/>
  <c r="T52" i="11" s="1"/>
  <c r="S52" i="11" s="1"/>
  <c r="P52" i="11" s="1"/>
  <c r="O52" i="11" s="1"/>
  <c r="K50" i="11"/>
  <c r="L51" i="11"/>
  <c r="M51" i="11" s="1"/>
  <c r="U69" i="15" l="1"/>
  <c r="R69" i="15" s="1"/>
  <c r="Q69" i="15" s="1"/>
  <c r="P69" i="15" s="1"/>
  <c r="O69" i="15" s="1"/>
  <c r="V70" i="15"/>
  <c r="U54" i="13"/>
  <c r="T54" i="13" s="1"/>
  <c r="S54" i="13" s="1"/>
  <c r="P54" i="13" s="1"/>
  <c r="O54" i="13" s="1"/>
  <c r="V55" i="13"/>
  <c r="V78" i="14"/>
  <c r="U77" i="14"/>
  <c r="R77" i="14" s="1"/>
  <c r="Q77" i="14" s="1"/>
  <c r="P77" i="14" s="1"/>
  <c r="O77" i="14" s="1"/>
  <c r="U67" i="12"/>
  <c r="T67" i="12" s="1"/>
  <c r="S67" i="12" s="1"/>
  <c r="P67" i="12" s="1"/>
  <c r="O67" i="12" s="1"/>
  <c r="V68" i="12"/>
  <c r="E50" i="11"/>
  <c r="G50" i="11"/>
  <c r="E49" i="11"/>
  <c r="G49" i="11"/>
  <c r="V53" i="11"/>
  <c r="U53" i="11" s="1"/>
  <c r="R53" i="11" s="1"/>
  <c r="Q53" i="11" s="1"/>
  <c r="P53" i="11" s="1"/>
  <c r="O53" i="11" s="1"/>
  <c r="K51" i="11"/>
  <c r="L52" i="11"/>
  <c r="M52" i="11" s="1"/>
  <c r="U70" i="15" l="1"/>
  <c r="T70" i="15" s="1"/>
  <c r="S70" i="15" s="1"/>
  <c r="P70" i="15" s="1"/>
  <c r="O70" i="15" s="1"/>
  <c r="V71" i="15"/>
  <c r="V56" i="13"/>
  <c r="U55" i="13"/>
  <c r="R55" i="13" s="1"/>
  <c r="Q55" i="13" s="1"/>
  <c r="P55" i="13" s="1"/>
  <c r="O55" i="13" s="1"/>
  <c r="V79" i="14"/>
  <c r="U78" i="14"/>
  <c r="T78" i="14" s="1"/>
  <c r="S78" i="14" s="1"/>
  <c r="P78" i="14" s="1"/>
  <c r="O78" i="14" s="1"/>
  <c r="V69" i="12"/>
  <c r="U68" i="12"/>
  <c r="R68" i="12" s="1"/>
  <c r="Q68" i="12" s="1"/>
  <c r="P68" i="12" s="1"/>
  <c r="O68" i="12" s="1"/>
  <c r="E51" i="11"/>
  <c r="G51" i="11"/>
  <c r="V54" i="11"/>
  <c r="U54" i="11" s="1"/>
  <c r="T54" i="11" s="1"/>
  <c r="S54" i="11" s="1"/>
  <c r="P54" i="11" s="1"/>
  <c r="O54" i="11" s="1"/>
  <c r="K52" i="11"/>
  <c r="L53" i="11"/>
  <c r="M53" i="11" s="1"/>
  <c r="V72" i="15" l="1"/>
  <c r="U71" i="15"/>
  <c r="R71" i="15" s="1"/>
  <c r="Q71" i="15" s="1"/>
  <c r="P71" i="15" s="1"/>
  <c r="O71" i="15" s="1"/>
  <c r="U56" i="13"/>
  <c r="T56" i="13" s="1"/>
  <c r="S56" i="13" s="1"/>
  <c r="P56" i="13" s="1"/>
  <c r="O56" i="13" s="1"/>
  <c r="V57" i="13"/>
  <c r="U79" i="14"/>
  <c r="R79" i="14" s="1"/>
  <c r="Q79" i="14" s="1"/>
  <c r="P79" i="14" s="1"/>
  <c r="O79" i="14" s="1"/>
  <c r="V80" i="14"/>
  <c r="U69" i="12"/>
  <c r="T69" i="12" s="1"/>
  <c r="S69" i="12" s="1"/>
  <c r="P69" i="12" s="1"/>
  <c r="O69" i="12" s="1"/>
  <c r="V70" i="12"/>
  <c r="E52" i="11"/>
  <c r="G52" i="11"/>
  <c r="V55" i="11"/>
  <c r="U55" i="11" s="1"/>
  <c r="R55" i="11" s="1"/>
  <c r="Q55" i="11" s="1"/>
  <c r="P55" i="11" s="1"/>
  <c r="O55" i="11" s="1"/>
  <c r="K53" i="11"/>
  <c r="L54" i="11"/>
  <c r="M54" i="11" s="1"/>
  <c r="U72" i="15" l="1"/>
  <c r="T72" i="15" s="1"/>
  <c r="S72" i="15" s="1"/>
  <c r="P72" i="15" s="1"/>
  <c r="O72" i="15" s="1"/>
  <c r="V73" i="15"/>
  <c r="V58" i="13"/>
  <c r="U57" i="13"/>
  <c r="R57" i="13" s="1"/>
  <c r="Q57" i="13" s="1"/>
  <c r="P57" i="13" s="1"/>
  <c r="O57" i="13" s="1"/>
  <c r="U80" i="14"/>
  <c r="T80" i="14" s="1"/>
  <c r="S80" i="14" s="1"/>
  <c r="P80" i="14" s="1"/>
  <c r="O80" i="14" s="1"/>
  <c r="V81" i="14"/>
  <c r="U81" i="14" s="1"/>
  <c r="R81" i="14" s="1"/>
  <c r="Q81" i="14" s="1"/>
  <c r="P81" i="14" s="1"/>
  <c r="O81" i="14" s="1"/>
  <c r="V71" i="12"/>
  <c r="U70" i="12"/>
  <c r="R70" i="12" s="1"/>
  <c r="Q70" i="12" s="1"/>
  <c r="P70" i="12" s="1"/>
  <c r="O70" i="12" s="1"/>
  <c r="E53" i="11"/>
  <c r="G53" i="11"/>
  <c r="V56" i="11"/>
  <c r="U56" i="11" s="1"/>
  <c r="T56" i="11" s="1"/>
  <c r="S56" i="11" s="1"/>
  <c r="P56" i="11" s="1"/>
  <c r="O56" i="11" s="1"/>
  <c r="K54" i="11"/>
  <c r="L55" i="11"/>
  <c r="M55" i="11" s="1"/>
  <c r="V74" i="15" l="1"/>
  <c r="U73" i="15"/>
  <c r="R73" i="15" s="1"/>
  <c r="Q73" i="15" s="1"/>
  <c r="P73" i="15" s="1"/>
  <c r="O73" i="15" s="1"/>
  <c r="U58" i="13"/>
  <c r="T58" i="13" s="1"/>
  <c r="S58" i="13" s="1"/>
  <c r="P58" i="13" s="1"/>
  <c r="O58" i="13" s="1"/>
  <c r="V59" i="13"/>
  <c r="U71" i="12"/>
  <c r="T71" i="12" s="1"/>
  <c r="S71" i="12" s="1"/>
  <c r="P71" i="12" s="1"/>
  <c r="O71" i="12" s="1"/>
  <c r="V72" i="12"/>
  <c r="E54" i="11"/>
  <c r="G54" i="11"/>
  <c r="V57" i="11"/>
  <c r="U57" i="11" s="1"/>
  <c r="R57" i="11" s="1"/>
  <c r="Q57" i="11" s="1"/>
  <c r="P57" i="11" s="1"/>
  <c r="O57" i="11" s="1"/>
  <c r="K55" i="11"/>
  <c r="L56" i="11"/>
  <c r="M56" i="11" s="1"/>
  <c r="U74" i="15" l="1"/>
  <c r="T74" i="15" s="1"/>
  <c r="S74" i="15" s="1"/>
  <c r="P74" i="15" s="1"/>
  <c r="O74" i="15" s="1"/>
  <c r="V75" i="15"/>
  <c r="U75" i="15" s="1"/>
  <c r="R75" i="15" s="1"/>
  <c r="Q75" i="15" s="1"/>
  <c r="P75" i="15" s="1"/>
  <c r="O75" i="15" s="1"/>
  <c r="V60" i="13"/>
  <c r="U59" i="13"/>
  <c r="R59" i="13" s="1"/>
  <c r="Q59" i="13" s="1"/>
  <c r="P59" i="13" s="1"/>
  <c r="O59" i="13" s="1"/>
  <c r="V73" i="12"/>
  <c r="U72" i="12"/>
  <c r="R72" i="12" s="1"/>
  <c r="Q72" i="12" s="1"/>
  <c r="P72" i="12" s="1"/>
  <c r="O72" i="12" s="1"/>
  <c r="E55" i="11"/>
  <c r="G55" i="11"/>
  <c r="V58" i="11"/>
  <c r="U58" i="11" s="1"/>
  <c r="T58" i="11" s="1"/>
  <c r="S58" i="11" s="1"/>
  <c r="P58" i="11" s="1"/>
  <c r="O58" i="11" s="1"/>
  <c r="K56" i="11"/>
  <c r="L57" i="11"/>
  <c r="M57" i="11" s="1"/>
  <c r="U60" i="13" l="1"/>
  <c r="T60" i="13" s="1"/>
  <c r="S60" i="13" s="1"/>
  <c r="P60" i="13" s="1"/>
  <c r="O60" i="13" s="1"/>
  <c r="V61" i="13"/>
  <c r="U73" i="12"/>
  <c r="T73" i="12" s="1"/>
  <c r="S73" i="12" s="1"/>
  <c r="P73" i="12" s="1"/>
  <c r="O73" i="12" s="1"/>
  <c r="V74" i="12"/>
  <c r="E56" i="11"/>
  <c r="G56" i="11"/>
  <c r="V59" i="11"/>
  <c r="U59" i="11" s="1"/>
  <c r="R59" i="11" s="1"/>
  <c r="Q59" i="11" s="1"/>
  <c r="P59" i="11" s="1"/>
  <c r="O59" i="11" s="1"/>
  <c r="K57" i="11"/>
  <c r="L58" i="11"/>
  <c r="M58" i="11" s="1"/>
  <c r="V63" i="13" l="1"/>
  <c r="U61" i="13"/>
  <c r="R61" i="13" s="1"/>
  <c r="Q61" i="13" s="1"/>
  <c r="P61" i="13" s="1"/>
  <c r="O61" i="13" s="1"/>
  <c r="U74" i="12"/>
  <c r="R74" i="12" s="1"/>
  <c r="Q74" i="12" s="1"/>
  <c r="P74" i="12" s="1"/>
  <c r="O74" i="12" s="1"/>
  <c r="V76" i="12"/>
  <c r="E57" i="11"/>
  <c r="G57" i="11"/>
  <c r="V60" i="11"/>
  <c r="U60" i="11" s="1"/>
  <c r="T60" i="11" s="1"/>
  <c r="S60" i="11" s="1"/>
  <c r="P60" i="11" s="1"/>
  <c r="O60" i="11" s="1"/>
  <c r="K58" i="11"/>
  <c r="L59" i="11"/>
  <c r="M59" i="11" s="1"/>
  <c r="V64" i="13" l="1"/>
  <c r="U63" i="13"/>
  <c r="T63" i="13" s="1"/>
  <c r="S63" i="13" s="1"/>
  <c r="P63" i="13" s="1"/>
  <c r="O63" i="13" s="1"/>
  <c r="V77" i="12"/>
  <c r="U76" i="12"/>
  <c r="T76" i="12" s="1"/>
  <c r="S76" i="12" s="1"/>
  <c r="P76" i="12" s="1"/>
  <c r="O76" i="12" s="1"/>
  <c r="E58" i="11"/>
  <c r="G58" i="11"/>
  <c r="K59" i="11"/>
  <c r="L60" i="11"/>
  <c r="M60" i="11" s="1"/>
  <c r="V61" i="11"/>
  <c r="U61" i="11" s="1"/>
  <c r="R61" i="11" s="1"/>
  <c r="Q61" i="11" s="1"/>
  <c r="P61" i="11" s="1"/>
  <c r="O61" i="11" s="1"/>
  <c r="V65" i="13" l="1"/>
  <c r="U64" i="13"/>
  <c r="R64" i="13" s="1"/>
  <c r="Q64" i="13" s="1"/>
  <c r="P64" i="13" s="1"/>
  <c r="O64" i="13" s="1"/>
  <c r="U77" i="12"/>
  <c r="R77" i="12" s="1"/>
  <c r="Q77" i="12" s="1"/>
  <c r="P77" i="12" s="1"/>
  <c r="O77" i="12" s="1"/>
  <c r="V78" i="12"/>
  <c r="E59" i="11"/>
  <c r="G59" i="11"/>
  <c r="V63" i="11"/>
  <c r="U63" i="11" s="1"/>
  <c r="T63" i="11" s="1"/>
  <c r="S63" i="11" s="1"/>
  <c r="P63" i="11" s="1"/>
  <c r="O63" i="11" s="1"/>
  <c r="K60" i="11"/>
  <c r="L61" i="11"/>
  <c r="M61" i="11" s="1"/>
  <c r="V66" i="13" l="1"/>
  <c r="U65" i="13"/>
  <c r="T65" i="13" s="1"/>
  <c r="S65" i="13" s="1"/>
  <c r="P65" i="13" s="1"/>
  <c r="O65" i="13" s="1"/>
  <c r="V79" i="12"/>
  <c r="U78" i="12"/>
  <c r="T78" i="12" s="1"/>
  <c r="S78" i="12" s="1"/>
  <c r="P78" i="12" s="1"/>
  <c r="O78" i="12" s="1"/>
  <c r="E60" i="11"/>
  <c r="G60" i="11"/>
  <c r="V64" i="11"/>
  <c r="U64" i="11" s="1"/>
  <c r="R64" i="11" s="1"/>
  <c r="Q64" i="11" s="1"/>
  <c r="P64" i="11" s="1"/>
  <c r="O64" i="11" s="1"/>
  <c r="K61" i="11"/>
  <c r="L63" i="11"/>
  <c r="U66" i="13" l="1"/>
  <c r="R66" i="13" s="1"/>
  <c r="Q66" i="13" s="1"/>
  <c r="P66" i="13" s="1"/>
  <c r="O66" i="13" s="1"/>
  <c r="V67" i="13"/>
  <c r="U79" i="12"/>
  <c r="R79" i="12" s="1"/>
  <c r="Q79" i="12" s="1"/>
  <c r="P79" i="12" s="1"/>
  <c r="O79" i="12" s="1"/>
  <c r="V80" i="12"/>
  <c r="E61" i="11"/>
  <c r="G61" i="11"/>
  <c r="M63" i="11"/>
  <c r="L64" i="11" s="1"/>
  <c r="K63" i="11"/>
  <c r="V65" i="11"/>
  <c r="U65" i="11" s="1"/>
  <c r="T65" i="11" s="1"/>
  <c r="S65" i="11" s="1"/>
  <c r="P65" i="11" s="1"/>
  <c r="O65" i="11" s="1"/>
  <c r="V68" i="13" l="1"/>
  <c r="U67" i="13"/>
  <c r="T67" i="13" s="1"/>
  <c r="S67" i="13" s="1"/>
  <c r="P67" i="13" s="1"/>
  <c r="O67" i="13" s="1"/>
  <c r="V81" i="12"/>
  <c r="U80" i="12"/>
  <c r="T80" i="12" s="1"/>
  <c r="S80" i="12" s="1"/>
  <c r="P80" i="12" s="1"/>
  <c r="O80" i="12" s="1"/>
  <c r="E63" i="11"/>
  <c r="G63" i="11"/>
  <c r="M64" i="11"/>
  <c r="L65" i="11" s="1"/>
  <c r="K64" i="11"/>
  <c r="V66" i="11"/>
  <c r="U66" i="11" s="1"/>
  <c r="R66" i="11" s="1"/>
  <c r="Q66" i="11" s="1"/>
  <c r="P66" i="11" s="1"/>
  <c r="O66" i="11" s="1"/>
  <c r="U68" i="13" l="1"/>
  <c r="R68" i="13" s="1"/>
  <c r="Q68" i="13" s="1"/>
  <c r="P68" i="13" s="1"/>
  <c r="O68" i="13" s="1"/>
  <c r="V69" i="13"/>
  <c r="U81" i="12"/>
  <c r="R81" i="12" s="1"/>
  <c r="Q81" i="12" s="1"/>
  <c r="P81" i="12" s="1"/>
  <c r="O81" i="12" s="1"/>
  <c r="V82" i="12"/>
  <c r="E64" i="11"/>
  <c r="G64" i="11"/>
  <c r="M65" i="11"/>
  <c r="L66" i="11" s="1"/>
  <c r="K65" i="11"/>
  <c r="V67" i="11"/>
  <c r="U67" i="11" s="1"/>
  <c r="T67" i="11" s="1"/>
  <c r="S67" i="11" s="1"/>
  <c r="P67" i="11" s="1"/>
  <c r="O67" i="11" s="1"/>
  <c r="V70" i="13" l="1"/>
  <c r="U69" i="13"/>
  <c r="T69" i="13" s="1"/>
  <c r="S69" i="13" s="1"/>
  <c r="P69" i="13" s="1"/>
  <c r="O69" i="13" s="1"/>
  <c r="U82" i="12"/>
  <c r="T82" i="12" s="1"/>
  <c r="S82" i="12" s="1"/>
  <c r="P82" i="12" s="1"/>
  <c r="O82" i="12" s="1"/>
  <c r="V83" i="12"/>
  <c r="E65" i="11"/>
  <c r="G65" i="11"/>
  <c r="M66" i="11"/>
  <c r="L67" i="11" s="1"/>
  <c r="K66" i="11"/>
  <c r="V68" i="11"/>
  <c r="U68" i="11" s="1"/>
  <c r="R68" i="11" s="1"/>
  <c r="Q68" i="11" s="1"/>
  <c r="P68" i="11" s="1"/>
  <c r="O68" i="11" s="1"/>
  <c r="U70" i="13" l="1"/>
  <c r="R70" i="13" s="1"/>
  <c r="Q70" i="13" s="1"/>
  <c r="P70" i="13" s="1"/>
  <c r="O70" i="13" s="1"/>
  <c r="V71" i="13"/>
  <c r="V84" i="12"/>
  <c r="U83" i="12"/>
  <c r="R83" i="12" s="1"/>
  <c r="Q83" i="12" s="1"/>
  <c r="P83" i="12" s="1"/>
  <c r="O83" i="12" s="1"/>
  <c r="E66" i="11"/>
  <c r="G66" i="11"/>
  <c r="M67" i="11"/>
  <c r="L68" i="11" s="1"/>
  <c r="K67" i="11"/>
  <c r="V69" i="11"/>
  <c r="U69" i="11" s="1"/>
  <c r="T69" i="11" s="1"/>
  <c r="S69" i="11" s="1"/>
  <c r="P69" i="11" s="1"/>
  <c r="O69" i="11" s="1"/>
  <c r="V72" i="13" l="1"/>
  <c r="U71" i="13"/>
  <c r="T71" i="13" s="1"/>
  <c r="S71" i="13" s="1"/>
  <c r="P71" i="13" s="1"/>
  <c r="O71" i="13" s="1"/>
  <c r="U84" i="12"/>
  <c r="T84" i="12" s="1"/>
  <c r="S84" i="12" s="1"/>
  <c r="P84" i="12" s="1"/>
  <c r="O84" i="12" s="1"/>
  <c r="V85" i="12"/>
  <c r="E67" i="11"/>
  <c r="G67" i="11"/>
  <c r="M68" i="11"/>
  <c r="L69" i="11" s="1"/>
  <c r="K68" i="11"/>
  <c r="V70" i="11"/>
  <c r="U70" i="11" s="1"/>
  <c r="R70" i="11" s="1"/>
  <c r="Q70" i="11" s="1"/>
  <c r="P70" i="11" s="1"/>
  <c r="O70" i="11" s="1"/>
  <c r="V73" i="13" l="1"/>
  <c r="U72" i="13"/>
  <c r="R72" i="13" s="1"/>
  <c r="Q72" i="13" s="1"/>
  <c r="P72" i="13" s="1"/>
  <c r="O72" i="13" s="1"/>
  <c r="V86" i="12"/>
  <c r="U85" i="12"/>
  <c r="R85" i="12" s="1"/>
  <c r="Q85" i="12" s="1"/>
  <c r="P85" i="12" s="1"/>
  <c r="O85" i="12" s="1"/>
  <c r="E68" i="11"/>
  <c r="G68" i="11"/>
  <c r="M69" i="11"/>
  <c r="L70" i="11" s="1"/>
  <c r="K69" i="11"/>
  <c r="V71" i="11"/>
  <c r="U71" i="11" s="1"/>
  <c r="T71" i="11" s="1"/>
  <c r="S71" i="11" s="1"/>
  <c r="P71" i="11" s="1"/>
  <c r="O71" i="11" s="1"/>
  <c r="U73" i="13" l="1"/>
  <c r="T73" i="13" s="1"/>
  <c r="S73" i="13" s="1"/>
  <c r="P73" i="13" s="1"/>
  <c r="O73" i="13" s="1"/>
  <c r="V74" i="13"/>
  <c r="U74" i="13" s="1"/>
  <c r="R74" i="13" s="1"/>
  <c r="Q74" i="13" s="1"/>
  <c r="P74" i="13" s="1"/>
  <c r="O74" i="13" s="1"/>
  <c r="U86" i="12"/>
  <c r="T86" i="12" s="1"/>
  <c r="S86" i="12" s="1"/>
  <c r="P86" i="12" s="1"/>
  <c r="O86" i="12" s="1"/>
  <c r="V87" i="12"/>
  <c r="U87" i="12" s="1"/>
  <c r="R87" i="12" s="1"/>
  <c r="Q87" i="12" s="1"/>
  <c r="P87" i="12" s="1"/>
  <c r="O87" i="12" s="1"/>
  <c r="E69" i="11"/>
  <c r="G69" i="11"/>
  <c r="M70" i="11"/>
  <c r="L71" i="11" s="1"/>
  <c r="K70" i="11"/>
  <c r="V72" i="11"/>
  <c r="U72" i="11" s="1"/>
  <c r="R72" i="11" s="1"/>
  <c r="Q72" i="11" s="1"/>
  <c r="P72" i="11" s="1"/>
  <c r="O72" i="11" s="1"/>
  <c r="E70" i="11" l="1"/>
  <c r="G70" i="11"/>
  <c r="M71" i="11"/>
  <c r="L72" i="11" s="1"/>
  <c r="K71" i="11"/>
  <c r="V73" i="11"/>
  <c r="U73" i="11" s="1"/>
  <c r="T73" i="11" s="1"/>
  <c r="S73" i="11" s="1"/>
  <c r="P73" i="11" s="1"/>
  <c r="O73" i="11" s="1"/>
  <c r="E71" i="11" l="1"/>
  <c r="G71" i="11"/>
  <c r="M72" i="11"/>
  <c r="L73" i="11" s="1"/>
  <c r="K72" i="11"/>
  <c r="V74" i="11"/>
  <c r="U74" i="11" s="1"/>
  <c r="R74" i="11" s="1"/>
  <c r="Q74" i="11" s="1"/>
  <c r="P74" i="11" s="1"/>
  <c r="O74" i="11" s="1"/>
  <c r="E72" i="11" l="1"/>
  <c r="G72" i="11"/>
  <c r="M73" i="11"/>
  <c r="L74" i="11" s="1"/>
  <c r="K73" i="11"/>
  <c r="E73" i="11" l="1"/>
  <c r="G73" i="11"/>
  <c r="M74" i="11"/>
  <c r="L75" i="11" s="1"/>
  <c r="K74" i="11"/>
  <c r="E74" i="11" l="1"/>
  <c r="G74" i="11"/>
  <c r="M75" i="11"/>
  <c r="K75" i="11"/>
  <c r="E75" i="11" l="1"/>
  <c r="G75" i="11"/>
</calcChain>
</file>

<file path=xl/sharedStrings.xml><?xml version="1.0" encoding="utf-8"?>
<sst xmlns="http://schemas.openxmlformats.org/spreadsheetml/2006/main" count="1001" uniqueCount="391">
  <si>
    <t>Group Code</t>
  </si>
  <si>
    <t>AZE 1</t>
  </si>
  <si>
    <t>GBR 4</t>
  </si>
  <si>
    <t>GER 10</t>
  </si>
  <si>
    <t>GER 2</t>
  </si>
  <si>
    <t>GRE 13</t>
  </si>
  <si>
    <t>ELAIA GYMNASTICS CLUB</t>
  </si>
  <si>
    <t>GRE 6</t>
  </si>
  <si>
    <t>GRE 7</t>
  </si>
  <si>
    <t>ITA 2</t>
  </si>
  <si>
    <t>ITA 4</t>
  </si>
  <si>
    <t>ITA 7</t>
  </si>
  <si>
    <t>ITA 8</t>
  </si>
  <si>
    <t>ITA 9</t>
  </si>
  <si>
    <t>NOR 2</t>
  </si>
  <si>
    <t>GER 3</t>
  </si>
  <si>
    <t>GER 6</t>
  </si>
  <si>
    <t>ITA 1</t>
  </si>
  <si>
    <t>Rehearsal</t>
  </si>
  <si>
    <t>Contest</t>
  </si>
  <si>
    <t>Start #</t>
  </si>
  <si>
    <t>General 
Warm-up</t>
  </si>
  <si>
    <t>Specific 
Warm-up A</t>
  </si>
  <si>
    <t>Specific 
Warm-up B</t>
  </si>
  <si>
    <t>Specific 
Warm-up C</t>
  </si>
  <si>
    <t>Specific 
Warm-up D</t>
  </si>
  <si>
    <t>Waiting 
zone</t>
  </si>
  <si>
    <t>Rehearsal starts</t>
  </si>
  <si>
    <t>Rehearsal ends</t>
  </si>
  <si>
    <t>Warm-up registration</t>
  </si>
  <si>
    <t>Group starts performance</t>
  </si>
  <si>
    <t>Break 15 min</t>
  </si>
  <si>
    <t>estão 20' contabilizados</t>
  </si>
  <si>
    <t>Grupo 1</t>
  </si>
  <si>
    <t>Grupo 2</t>
  </si>
  <si>
    <t>Grupo 3</t>
  </si>
  <si>
    <t>Grupo 4</t>
  </si>
  <si>
    <t>Grupo 5</t>
  </si>
  <si>
    <t>Grupo 6</t>
  </si>
  <si>
    <t>Grupo 7</t>
  </si>
  <si>
    <t>Grupo 8</t>
  </si>
  <si>
    <t>Grupo 9</t>
  </si>
  <si>
    <t>Grupo 10</t>
  </si>
  <si>
    <t>Grupo 11</t>
  </si>
  <si>
    <t>Grupo 12</t>
  </si>
  <si>
    <t>Grupo 13</t>
  </si>
  <si>
    <t>Grupo 14</t>
  </si>
  <si>
    <t>Grupo 15</t>
  </si>
  <si>
    <t>Grupo 16</t>
  </si>
  <si>
    <t>Grupo 17</t>
  </si>
  <si>
    <t>Grupo 18</t>
  </si>
  <si>
    <t>Grupo 19</t>
  </si>
  <si>
    <t>Grupo 20</t>
  </si>
  <si>
    <t>Grupo 21</t>
  </si>
  <si>
    <t>Grupo 22</t>
  </si>
  <si>
    <t>Grupo 23</t>
  </si>
  <si>
    <t>Grupo 24</t>
  </si>
  <si>
    <t>Grupo 25</t>
  </si>
  <si>
    <t>Grupo 26</t>
  </si>
  <si>
    <t>Medal ceremony</t>
  </si>
  <si>
    <t>08.07.2026</t>
  </si>
  <si>
    <t>Warm-up B</t>
  </si>
  <si>
    <t>Locker Room A</t>
  </si>
  <si>
    <t>Locker Room B</t>
  </si>
  <si>
    <t>Locker Room C</t>
  </si>
  <si>
    <t>Locker Room D</t>
  </si>
  <si>
    <t>Warm-up A</t>
  </si>
  <si>
    <t>ITA 19</t>
  </si>
  <si>
    <t xml:space="preserve">SG R. MOTTO </t>
  </si>
  <si>
    <t>ITA 25</t>
  </si>
  <si>
    <t>ASD ALEGRIA</t>
  </si>
  <si>
    <t>FRA 3</t>
  </si>
  <si>
    <t>ALC GYM</t>
  </si>
  <si>
    <t>POLISPORTIVA ARCI MARTINA</t>
  </si>
  <si>
    <t>INSIDEGYM</t>
  </si>
  <si>
    <t>ASD MOMO</t>
  </si>
  <si>
    <t>ITA 12</t>
  </si>
  <si>
    <t>SG TERSICORE</t>
  </si>
  <si>
    <t>TV BAD VILBEL - MEMORIES</t>
  </si>
  <si>
    <t>MLT 1</t>
  </si>
  <si>
    <t>THE UNTOLD</t>
  </si>
  <si>
    <t>A.O. ANO LIOSION EUPYRIDAI</t>
  </si>
  <si>
    <t>ITA 26</t>
  </si>
  <si>
    <t>GINNASTICA DOMINUS</t>
  </si>
  <si>
    <t>ASD BABY MELODY</t>
  </si>
  <si>
    <t>ITA 13</t>
  </si>
  <si>
    <t>GINNASTICA RES NOVAE</t>
  </si>
  <si>
    <t>FLAME</t>
  </si>
  <si>
    <t>A.O. ATLAS TOU DIMOU DELTA</t>
  </si>
  <si>
    <t>GOPF ARMONIA</t>
  </si>
  <si>
    <t xml:space="preserve"> RANA TURNFORENING - ARTIC</t>
  </si>
  <si>
    <t>ASD INSPORT</t>
  </si>
  <si>
    <t>ECLIPSE</t>
  </si>
  <si>
    <t>ITA 23</t>
  </si>
  <si>
    <t>GYMNOS</t>
  </si>
  <si>
    <t>NOR 3</t>
  </si>
  <si>
    <t>LODDEFJORD DANS</t>
  </si>
  <si>
    <t>GBR 3</t>
  </si>
  <si>
    <t>EVOKE DISPLAY TEAM</t>
  </si>
  <si>
    <t>ITA 14</t>
  </si>
  <si>
    <t>BE FIRST</t>
  </si>
  <si>
    <t>14x20</t>
  </si>
  <si>
    <t>14X14</t>
  </si>
  <si>
    <t>GRE 27</t>
  </si>
  <si>
    <t>14x14</t>
  </si>
  <si>
    <t>ITA 32</t>
  </si>
  <si>
    <t>ASD RITMICA DYNAMO</t>
  </si>
  <si>
    <t>ETSV 09 LANDSHUT - SHOWTEAM INTOXICATION</t>
  </si>
  <si>
    <t>ITA 15</t>
  </si>
  <si>
    <t>ITA 17</t>
  </si>
  <si>
    <t>MY RHYTHM</t>
  </si>
  <si>
    <t>ITA 5</t>
  </si>
  <si>
    <t>ASD SEROSS</t>
  </si>
  <si>
    <t>ITA 21</t>
  </si>
  <si>
    <t>CENTRO GINNASTICA FIRENZE</t>
  </si>
  <si>
    <t xml:space="preserve">ITA 31 </t>
  </si>
  <si>
    <t>TYCHE GINNASTICA RITMICA MARTINA FRANCA</t>
  </si>
  <si>
    <t>ITA 29</t>
  </si>
  <si>
    <t>TUSCANY GYM</t>
  </si>
  <si>
    <t>TSG MAINZ - BRETZENHEIM - JUMP ATTACK</t>
  </si>
  <si>
    <t>ANIMA RITMICA TRENTO</t>
  </si>
  <si>
    <t>ITA 11</t>
  </si>
  <si>
    <t>GINNASTICA LA ROCCIA</t>
  </si>
  <si>
    <t>ITA 22</t>
  </si>
  <si>
    <t>POLIMNIA RITMICA ROMANA</t>
  </si>
  <si>
    <t>IKE ACADEMY</t>
  </si>
  <si>
    <t>ITA 16</t>
  </si>
  <si>
    <t>LE MARIPOSE - TEAM 1</t>
  </si>
  <si>
    <t>LE MARIPOSE - TEAM 2</t>
  </si>
  <si>
    <t>SMR 1</t>
  </si>
  <si>
    <t>CHOREOGRAPHIC TEAM SAN MARINO</t>
  </si>
  <si>
    <t>NED 1</t>
  </si>
  <si>
    <t>FOCUS</t>
  </si>
  <si>
    <t>ITA 20</t>
  </si>
  <si>
    <t>NASTRO ROSSO - GRUPPO RI-CREAZIONE</t>
  </si>
  <si>
    <t>FRA 1</t>
  </si>
  <si>
    <t>LES BREIZH'ILLIENNES</t>
  </si>
  <si>
    <t>NO ROLLER MATS</t>
  </si>
  <si>
    <t>10' BREAK</t>
  </si>
  <si>
    <t>2' moving towards the dressing room</t>
  </si>
  <si>
    <t>4' dressing room</t>
  </si>
  <si>
    <t>3' moving towards the waiting area</t>
  </si>
  <si>
    <t>14'</t>
  </si>
  <si>
    <t>7'</t>
  </si>
  <si>
    <t>Rehearsal Contest</t>
  </si>
  <si>
    <t>5' dressing room</t>
  </si>
  <si>
    <t>Warm up and rehearsal area (13' warm up and rehearsal + 1' taking bags)</t>
  </si>
  <si>
    <t>TEAM</t>
  </si>
  <si>
    <t>09.07.2026</t>
  </si>
  <si>
    <t xml:space="preserve">SMALL GROUPS 1 - REHEARSAL </t>
  </si>
  <si>
    <t>K-GYM</t>
  </si>
  <si>
    <t>NOR 6</t>
  </si>
  <si>
    <t>VERDAL TURNFORENING</t>
  </si>
  <si>
    <t>BEL 1</t>
  </si>
  <si>
    <t>OSMOSE GR</t>
  </si>
  <si>
    <t>LTU 2</t>
  </si>
  <si>
    <t>GRE 3</t>
  </si>
  <si>
    <t>AIAS LOFOS SKOUZE</t>
  </si>
  <si>
    <t>ITA 18</t>
  </si>
  <si>
    <t>GINNASTICA CAGLIARI</t>
  </si>
  <si>
    <t>NOR 10</t>
  </si>
  <si>
    <t>FLEKKEFJORD TURNFORENING</t>
  </si>
  <si>
    <t>POL 1</t>
  </si>
  <si>
    <t>INFINITY GROUP</t>
  </si>
  <si>
    <t>POR 3</t>
  </si>
  <si>
    <t>CLASSE STARGYM</t>
  </si>
  <si>
    <t>FRA 5</t>
  </si>
  <si>
    <t>RUELLE GYM</t>
  </si>
  <si>
    <t>GRE 30</t>
  </si>
  <si>
    <t>MUNICIPALITY PHILOTHEI-PSYCHIKO</t>
  </si>
  <si>
    <t>GRE 17</t>
  </si>
  <si>
    <t>ACROKINISI</t>
  </si>
  <si>
    <t>BEL 3</t>
  </si>
  <si>
    <t>RCG LA SALAMANDRE</t>
  </si>
  <si>
    <t>GRE 1</t>
  </si>
  <si>
    <t>ATHLEO</t>
  </si>
  <si>
    <t>AKRON TAIKA</t>
  </si>
  <si>
    <t>FRA 6</t>
  </si>
  <si>
    <t>COGNAC GYM</t>
  </si>
  <si>
    <t>NOR 7</t>
  </si>
  <si>
    <t>PORS AKROBATIKK Jr</t>
  </si>
  <si>
    <t>GRE 11</t>
  </si>
  <si>
    <t>MUNICIPALITY OF PETROUPOLIS GROUPE D'ELITE</t>
  </si>
  <si>
    <t>NOR 5</t>
  </si>
  <si>
    <t>FINNMARK GTK KRETSTROPP</t>
  </si>
  <si>
    <t>GRE 23</t>
  </si>
  <si>
    <t>GRE 24</t>
  </si>
  <si>
    <t>GRE 26</t>
  </si>
  <si>
    <t>GRE 5</t>
  </si>
  <si>
    <t>SPORTS CLUB LAVRIO</t>
  </si>
  <si>
    <t>AS BYRONA RYTHMOS K ARMONIA</t>
  </si>
  <si>
    <t>AC DOUKAS</t>
  </si>
  <si>
    <t>ANDROMEDA</t>
  </si>
  <si>
    <t>NOR 13</t>
  </si>
  <si>
    <t>TRONDHJEMS TURNFORENING</t>
  </si>
  <si>
    <t>NOR 14</t>
  </si>
  <si>
    <t>BODO GYM OG TURN - BOYS</t>
  </si>
  <si>
    <t>NOR 1</t>
  </si>
  <si>
    <t>DAMEPATRULJEN - FINNSNES LADIES</t>
  </si>
  <si>
    <t>BODO GYM OG TURN - GIRLS</t>
  </si>
  <si>
    <t>NOR 8</t>
  </si>
  <si>
    <t>FINNSNES YOUTH LIGA</t>
  </si>
  <si>
    <t xml:space="preserve">SMALL GROUPS 1 - CONTEST </t>
  </si>
  <si>
    <t>CONTEST</t>
  </si>
  <si>
    <t>10.07.2026</t>
  </si>
  <si>
    <t>SMALL GROUPS 2- CONTEST</t>
  </si>
  <si>
    <t>12'</t>
  </si>
  <si>
    <t>6'</t>
  </si>
  <si>
    <t>EST 2</t>
  </si>
  <si>
    <t>GC RYHT</t>
  </si>
  <si>
    <t>ITA 30</t>
  </si>
  <si>
    <t>DANZA E GINNASTICA KODOKAN</t>
  </si>
  <si>
    <t>BUL 1</t>
  </si>
  <si>
    <t>DALIA STARS</t>
  </si>
  <si>
    <t>EST 1</t>
  </si>
  <si>
    <t>GC RYHT SAFIIR</t>
  </si>
  <si>
    <t>BUL 2</t>
  </si>
  <si>
    <t>NUANCE</t>
  </si>
  <si>
    <t>GINNASTICA F. PETRARCA 1877</t>
  </si>
  <si>
    <t>LTU 1</t>
  </si>
  <si>
    <t>LADY RAR</t>
  </si>
  <si>
    <t>HUN 1</t>
  </si>
  <si>
    <t>TISZAGYM</t>
  </si>
  <si>
    <t>SVK 1</t>
  </si>
  <si>
    <t>DONALDGYM LUDANICE</t>
  </si>
  <si>
    <t>FRA 2</t>
  </si>
  <si>
    <t>ETC GYMNASTIQUE</t>
  </si>
  <si>
    <t>SVK 2</t>
  </si>
  <si>
    <t>HAPPY GYM PEZINOK</t>
  </si>
  <si>
    <t>ITA 28</t>
  </si>
  <si>
    <t>ITA 27</t>
  </si>
  <si>
    <t>GER 1</t>
  </si>
  <si>
    <t>FIN 2</t>
  </si>
  <si>
    <t>EST 3</t>
  </si>
  <si>
    <t>GER 4</t>
  </si>
  <si>
    <t>TSV SPANDAU - STAGE MONSTERS</t>
  </si>
  <si>
    <t>POR 5</t>
  </si>
  <si>
    <t>BEL 6</t>
  </si>
  <si>
    <t>EAG</t>
  </si>
  <si>
    <t>GRE 21</t>
  </si>
  <si>
    <t>GYMNASTICS HOUSE</t>
  </si>
  <si>
    <t>GER 14</t>
  </si>
  <si>
    <t>GRE 29</t>
  </si>
  <si>
    <t>AOPKA CHIOU</t>
  </si>
  <si>
    <t>BEL 2</t>
  </si>
  <si>
    <t>ROYAL AVENIR SAINT GEORGES JEMELLE</t>
  </si>
  <si>
    <t>SPORT ALGES E DAFUNDO - ACRO ALGES</t>
  </si>
  <si>
    <t>FRA 4</t>
  </si>
  <si>
    <t>LES JOCONDIENNES</t>
  </si>
  <si>
    <t>GRE 25</t>
  </si>
  <si>
    <t>AS PROTOPORIA</t>
  </si>
  <si>
    <t>ITA 10</t>
  </si>
  <si>
    <t>C.G.OLIMPIA - OLIMPIA'S STARS AND COACHES</t>
  </si>
  <si>
    <t>GER 5</t>
  </si>
  <si>
    <t>SPORT CLUB SIEMENSSTADT . REVERSE</t>
  </si>
  <si>
    <t>GRE 8</t>
  </si>
  <si>
    <t>A.G.C. EPTANISON</t>
  </si>
  <si>
    <t>ITA 6</t>
  </si>
  <si>
    <t>ARTISTICA GROSSETO</t>
  </si>
  <si>
    <t>FRA 8</t>
  </si>
  <si>
    <t>IMPULSION GYM</t>
  </si>
  <si>
    <t>GBR 1</t>
  </si>
  <si>
    <t>LEEDS DISPLAY TEAM</t>
  </si>
  <si>
    <t xml:space="preserve">ITA 3 </t>
  </si>
  <si>
    <t>MAGIC GYM CAMPOBASSO</t>
  </si>
  <si>
    <t>DEN 1</t>
  </si>
  <si>
    <t>PERFORMANCE ELITE TEAM</t>
  </si>
  <si>
    <t>GBR 2</t>
  </si>
  <si>
    <t>EREWASH DISPLAY TEAM</t>
  </si>
  <si>
    <t>10' BREAK (PREPARE ROLLER MATS - FROM 14x14 TO 14x20)</t>
  </si>
  <si>
    <t>NOR 38</t>
  </si>
  <si>
    <t>10' BREAK (PREPARE ROLLER MATS 14x14)</t>
  </si>
  <si>
    <t>GRE 4</t>
  </si>
  <si>
    <t>GPO RYTHMIKI KINISI</t>
  </si>
  <si>
    <t>GER 8</t>
  </si>
  <si>
    <t>TSV GROSSENKNETEN - UNIQUE</t>
  </si>
  <si>
    <t>BEL 5</t>
  </si>
  <si>
    <t>GYM CLUB MALMEDY</t>
  </si>
  <si>
    <t>GRE 9</t>
  </si>
  <si>
    <t>AO LAGONISIOU</t>
  </si>
  <si>
    <t>POR 7</t>
  </si>
  <si>
    <t>SPORT ALGES E DAFUNDO - SEGLAS</t>
  </si>
  <si>
    <t>GER 15</t>
  </si>
  <si>
    <t>TSC SPORTENSEMBLE ELSTERWERDA - KLEINES SPORTSCHAUTEAM</t>
  </si>
  <si>
    <t>GRE 19</t>
  </si>
  <si>
    <t>A.S. AMAROUSIOU</t>
  </si>
  <si>
    <t>FRA 7</t>
  </si>
  <si>
    <t>LES GYMNASTES DU LOIR ET CHER</t>
  </si>
  <si>
    <t>BSV WULFERDINGSEN - ASPIRE - X TREME</t>
  </si>
  <si>
    <t xml:space="preserve">SMALL GROUPS 2 and LARGE GROUPS 1- REHEARSAL </t>
  </si>
  <si>
    <t xml:space="preserve">SMALL GROUPS 3 and LARGE GROUPS 2- REHEARSAL </t>
  </si>
  <si>
    <t>GER 7</t>
  </si>
  <si>
    <t>SV CONCORDIA WELKERS - FUNTASTIX</t>
  </si>
  <si>
    <t>GRE 22</t>
  </si>
  <si>
    <t>PALAISTIKOS SYLLOGOS RAFINAS - PERIXORON</t>
  </si>
  <si>
    <t>ITA 24</t>
  </si>
  <si>
    <t>LIBERTAS JESI</t>
  </si>
  <si>
    <t>SUI 1</t>
  </si>
  <si>
    <t>GYM CHEZARD-St MARTIN</t>
  </si>
  <si>
    <t xml:space="preserve">POR 4 </t>
  </si>
  <si>
    <t>ALBIGYM - ACROGYMNASTICS</t>
  </si>
  <si>
    <t>BEL 4</t>
  </si>
  <si>
    <t>FLYVITH SHOWTEAM</t>
  </si>
  <si>
    <t>GRE 28</t>
  </si>
  <si>
    <t>GYMNASTICS CLUB OF HELIOUPOLIS</t>
  </si>
  <si>
    <t>GER 12</t>
  </si>
  <si>
    <t>OCEAN CREW KIEL . OCEANCUCUMBERS</t>
  </si>
  <si>
    <t>GRE 31</t>
  </si>
  <si>
    <t>SPORT CLUB MEGAS ALEXANDROS</t>
  </si>
  <si>
    <t>POR 2</t>
  </si>
  <si>
    <t>ELITE GARRETGYM</t>
  </si>
  <si>
    <t>GER 9</t>
  </si>
  <si>
    <t>TS RODALBEN - GYM AND DANCE</t>
  </si>
  <si>
    <t>GRE 10</t>
  </si>
  <si>
    <t>F.O. KOTINOS</t>
  </si>
  <si>
    <t>POR 6</t>
  </si>
  <si>
    <t>SPORT ALGES E DAFUNDO - GYMNALGES</t>
  </si>
  <si>
    <t>GER 11</t>
  </si>
  <si>
    <t>HOMBERGER TURNVEREIN - FLIEGENDE HOMBERGER</t>
  </si>
  <si>
    <t>GRE 12</t>
  </si>
  <si>
    <t>ACROLAND</t>
  </si>
  <si>
    <t>FRA 9</t>
  </si>
  <si>
    <t>CEP POITIERS</t>
  </si>
  <si>
    <t>GRE 20</t>
  </si>
  <si>
    <t>WOLVES ACADEMY</t>
  </si>
  <si>
    <t>GER 13</t>
  </si>
  <si>
    <t>TSV LORCH - DANCE AND GYMNASTICS</t>
  </si>
  <si>
    <t>GRE 14</t>
  </si>
  <si>
    <t>FILATHLITIKOS GYMNASTIKOS SYLLOGOS HRAKLEIOY</t>
  </si>
  <si>
    <t>POR 1</t>
  </si>
  <si>
    <t>ASSOCIACAO GRUPO DE GINASTICA DE VOUZELA - REPRESENTACAO</t>
  </si>
  <si>
    <t>GRE 16</t>
  </si>
  <si>
    <t>AES ENOSIS GALATSIOU</t>
  </si>
  <si>
    <t>GRE 18</t>
  </si>
  <si>
    <t>OLYMPIADA THRAKOMAKEDONON</t>
  </si>
  <si>
    <t>POR 8</t>
  </si>
  <si>
    <t>ISEKAIS - DREAM TEAM</t>
  </si>
  <si>
    <t>NOR 12</t>
  </si>
  <si>
    <t>HARSTAD TURNFORENING</t>
  </si>
  <si>
    <t>NOR 4</t>
  </si>
  <si>
    <t>SENJA TURN SHOWTROPP</t>
  </si>
  <si>
    <t>NOR 9</t>
  </si>
  <si>
    <t>IF STORM ACROBATIC TEAM</t>
  </si>
  <si>
    <t>NOR 11</t>
  </si>
  <si>
    <t>SOTRA DYNAMITE</t>
  </si>
  <si>
    <t>10' TO PREPARE THE ROLLER MATS (FROM 14x14 TO 14x20)</t>
  </si>
  <si>
    <t>LARGE GROUPS 2- CONTEST</t>
  </si>
  <si>
    <t>11.07.2026</t>
  </si>
  <si>
    <t>LAKEUDEN TAITOVOIMISTELIJAT</t>
  </si>
  <si>
    <t>GRE 2</t>
  </si>
  <si>
    <t>G.S. NIREAS ELEFSINAS</t>
  </si>
  <si>
    <t>GRE 15</t>
  </si>
  <si>
    <t>A.S. DRAPETSONA LETION</t>
  </si>
  <si>
    <t>CONTEST starts</t>
  </si>
  <si>
    <t>Contest ends</t>
  </si>
  <si>
    <t>1 HOUR LUNCH  BREAK (PREPARE  ROLLER MATS FROM 14x14)</t>
  </si>
  <si>
    <t>REHEARSAL</t>
  </si>
  <si>
    <t>3' dressing room</t>
  </si>
  <si>
    <t>Each groups will take blocks of 7 minutes to rehearsal</t>
  </si>
  <si>
    <t>Each groups will take blocks of 6 minutes to contest</t>
  </si>
  <si>
    <t>6' TO PREPARE THE ROLLER MATS (FROM 14x20 TO 14x14)</t>
  </si>
  <si>
    <t>12' BREAK (REMOVE THE ROLLER MATS)</t>
  </si>
  <si>
    <t>6' TO PREPARE THE ROLLER MATS (FROM 14x14 TO 14x20)</t>
  </si>
  <si>
    <t>18' BREAK</t>
  </si>
  <si>
    <t>Presentation of the Teams: 16:00</t>
  </si>
  <si>
    <t>Presentation of the Teams: 8:55</t>
  </si>
  <si>
    <t>Presentation of the Teams: 13:53</t>
  </si>
  <si>
    <t>Teams' presentation: 15:42</t>
  </si>
  <si>
    <t>Presentation of the Teams: 17:37</t>
  </si>
  <si>
    <t>VFL BUCHLOE - AKROBATIK ASTRAL</t>
  </si>
  <si>
    <t>NO</t>
  </si>
  <si>
    <t>GC TEAM KADI</t>
  </si>
  <si>
    <r>
      <rPr>
        <b/>
        <sz val="12"/>
        <rFont val="Segoe UI Semilight"/>
        <family val="2"/>
      </rPr>
      <t>10'</t>
    </r>
    <r>
      <rPr>
        <b/>
        <sz val="12"/>
        <color theme="1"/>
        <rFont val="Segoe UI Semilight"/>
        <family val="2"/>
      </rPr>
      <t xml:space="preserve"> (REMOVE ROLLER MATS)</t>
    </r>
  </si>
  <si>
    <t>FIN 1</t>
  </si>
  <si>
    <t>FC FORSTERN - DANCEATION</t>
  </si>
  <si>
    <t>Presentation of the Teams: 19:07</t>
  </si>
  <si>
    <r>
      <t>10'</t>
    </r>
    <r>
      <rPr>
        <b/>
        <sz val="12"/>
        <color rgb="FFFF0000"/>
        <rFont val="Segoe UI Semilight"/>
        <family val="2"/>
      </rPr>
      <t xml:space="preserve"> </t>
    </r>
    <r>
      <rPr>
        <b/>
        <sz val="12"/>
        <color theme="1"/>
        <rFont val="Segoe UI Semilight"/>
        <family val="2"/>
      </rPr>
      <t>BREAK (PREPARE ROLLER MATS - FROM 14x14 TO 14x20)</t>
    </r>
  </si>
  <si>
    <r>
      <rPr>
        <b/>
        <sz val="12"/>
        <color rgb="FFFF0000"/>
        <rFont val="Segoe UI Semilight"/>
        <family val="2"/>
      </rPr>
      <t xml:space="preserve">15' </t>
    </r>
    <r>
      <rPr>
        <b/>
        <sz val="12"/>
        <color theme="1"/>
        <rFont val="Segoe UI Semilight"/>
        <family val="2"/>
      </rPr>
      <t>BREAK (REMOVE THE ROLLER MATS)</t>
    </r>
  </si>
  <si>
    <r>
      <rPr>
        <b/>
        <sz val="11"/>
        <color rgb="FFFF0000"/>
        <rFont val="Segoe UI Semilight"/>
        <family val="2"/>
      </rPr>
      <t>5'</t>
    </r>
    <r>
      <rPr>
        <b/>
        <sz val="11"/>
        <color theme="1"/>
        <rFont val="Segoe UI Semilight"/>
        <family val="2"/>
      </rPr>
      <t xml:space="preserve"> TO REMOVE THE ROLLER MATS</t>
    </r>
  </si>
  <si>
    <t>Presentation of the Teams: 14:52</t>
  </si>
  <si>
    <t>18' BREAK  (PREPARE THE ROLLER MATS FROM 14x14 TO 14x20)</t>
  </si>
  <si>
    <r>
      <rPr>
        <b/>
        <sz val="12"/>
        <color rgb="FFFF0000"/>
        <rFont val="Segoe UI Semilight"/>
        <family val="2"/>
      </rPr>
      <t>3'</t>
    </r>
    <r>
      <rPr>
        <b/>
        <sz val="12"/>
        <color theme="1"/>
        <rFont val="Segoe UI Semilight"/>
        <family val="2"/>
      </rPr>
      <t xml:space="preserve"> BREAK</t>
    </r>
  </si>
  <si>
    <r>
      <rPr>
        <b/>
        <sz val="12"/>
        <color rgb="FFFF0000"/>
        <rFont val="Segoe UI Semilight"/>
        <family val="2"/>
      </rPr>
      <t xml:space="preserve">3' </t>
    </r>
    <r>
      <rPr>
        <b/>
        <sz val="12"/>
        <color theme="1"/>
        <rFont val="Segoe UI Semilight"/>
        <family val="2"/>
      </rPr>
      <t>BREAK</t>
    </r>
  </si>
  <si>
    <t>Presentation of the Teams: 17:02</t>
  </si>
  <si>
    <t>18' BREAK (PREPARE THE ROLLER MATS 14x14)</t>
  </si>
  <si>
    <t>Presentation of the Teams: 18:13</t>
  </si>
  <si>
    <t>AWARD CEREMONY SMALL GROUPS 20:00</t>
  </si>
  <si>
    <t>AWARD CEREMONY LARGE GROUPS 18:10</t>
  </si>
  <si>
    <t>Presentation of the Teams: 10:05</t>
  </si>
  <si>
    <r>
      <rPr>
        <b/>
        <sz val="11"/>
        <color rgb="FFFF0000"/>
        <rFont val="Segoe UI Semilight"/>
        <family val="2"/>
      </rPr>
      <t>18'</t>
    </r>
    <r>
      <rPr>
        <b/>
        <sz val="11"/>
        <color theme="1"/>
        <rFont val="Segoe UI Semilight"/>
        <family val="2"/>
      </rPr>
      <t xml:space="preserve"> BREAK (REMOVE THE ROLLER MATS)</t>
    </r>
  </si>
  <si>
    <r>
      <t xml:space="preserve">Presentation of the Teams: </t>
    </r>
    <r>
      <rPr>
        <b/>
        <sz val="11"/>
        <color rgb="FFFF0000"/>
        <rFont val="Segoe UI Semilight"/>
        <family val="2"/>
      </rPr>
      <t>12:08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</si>
</sst>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b/>
      <sz val="16"/>
      <color theme="1"/>
      <name val="Segoe UI Semilight"/>
      <family val="2"/>
    </font>
    <font>
      <sz val="11"/>
      <color theme="1"/>
      <name val="Segoe UI Semilight"/>
      <family val="2"/>
    </font>
    <font>
      <b/>
      <sz val="14"/>
      <color theme="1"/>
      <name val="Segoe UI Semilight"/>
      <family val="2"/>
    </font>
    <font>
      <sz val="14"/>
      <color theme="1"/>
      <name val="Segoe UI Semilight"/>
      <family val="2"/>
    </font>
    <font>
      <b/>
      <sz val="12"/>
      <color theme="1"/>
      <name val="Segoe UI Semilight"/>
      <family val="2"/>
    </font>
    <font>
      <sz val="18"/>
      <color theme="1"/>
      <name val="Segoe UI Semilight"/>
      <family val="2"/>
    </font>
    <font>
      <b/>
      <sz val="18"/>
      <color theme="1"/>
      <name val="Segoe UI Semilight"/>
      <family val="2"/>
    </font>
    <font>
      <b/>
      <sz val="11"/>
      <color theme="1"/>
      <name val="Segoe UI Semilight"/>
      <family val="2"/>
    </font>
    <font>
      <sz val="16"/>
      <color theme="1"/>
      <name val="Segoe UI Semilight"/>
      <family val="2"/>
    </font>
    <font>
      <sz val="11"/>
      <color rgb="FFFF0000"/>
      <name val="Segoe UI Semilight"/>
      <family val="2"/>
    </font>
    <font>
      <b/>
      <sz val="11"/>
      <color rgb="FFFF0000"/>
      <name val="Segoe UI Semilight"/>
      <family val="2"/>
    </font>
    <font>
      <sz val="16"/>
      <color rgb="FFFF0000"/>
      <name val="Segoe UI Semilight"/>
      <family val="2"/>
    </font>
    <font>
      <sz val="10"/>
      <color theme="1"/>
      <name val="Segoe UI Semilight"/>
      <family val="2"/>
    </font>
    <font>
      <sz val="11"/>
      <color rgb="FF0070C0"/>
      <name val="Segoe UI Semilight"/>
      <family val="2"/>
    </font>
    <font>
      <sz val="11"/>
      <name val="Segoe UI Semilight"/>
      <family val="2"/>
    </font>
    <font>
      <sz val="9"/>
      <color rgb="FF0070C0"/>
      <name val="Segoe UI Semilight"/>
      <family val="2"/>
    </font>
    <font>
      <sz val="10"/>
      <color rgb="FF0070C0"/>
      <name val="Segoe UI Semilight"/>
      <family val="2"/>
    </font>
    <font>
      <b/>
      <sz val="11"/>
      <name val="Segoe UI Semilight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70C0"/>
      <name val="Segoe UI Semilight"/>
      <family val="2"/>
    </font>
    <font>
      <b/>
      <sz val="12"/>
      <name val="Segoe UI Semilight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2"/>
      <color rgb="FFFF0000"/>
      <name val="Segoe UI Semilight"/>
      <family val="2"/>
    </font>
    <font>
      <b/>
      <sz val="9"/>
      <color theme="1"/>
      <name val="Segoe UI Semilight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0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7" fillId="5" borderId="0" xfId="0" applyFont="1" applyFill="1" applyAlignment="1">
      <alignment vertic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20" fontId="2" fillId="4" borderId="5" xfId="0" applyNumberFormat="1" applyFont="1" applyFill="1" applyBorder="1" applyAlignment="1">
      <alignment horizontal="center"/>
    </xf>
    <xf numFmtId="20" fontId="2" fillId="4" borderId="3" xfId="0" applyNumberFormat="1" applyFont="1" applyFill="1" applyBorder="1" applyAlignment="1">
      <alignment horizontal="center"/>
    </xf>
    <xf numFmtId="20" fontId="8" fillId="4" borderId="3" xfId="0" applyNumberFormat="1" applyFont="1" applyFill="1" applyBorder="1" applyAlignment="1">
      <alignment horizontal="center"/>
    </xf>
    <xf numFmtId="20" fontId="2" fillId="4" borderId="6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20" fontId="10" fillId="4" borderId="5" xfId="0" applyNumberFormat="1" applyFont="1" applyFill="1" applyBorder="1" applyAlignment="1">
      <alignment horizontal="center"/>
    </xf>
    <xf numFmtId="20" fontId="10" fillId="4" borderId="3" xfId="0" applyNumberFormat="1" applyFont="1" applyFill="1" applyBorder="1" applyAlignment="1">
      <alignment horizontal="center"/>
    </xf>
    <xf numFmtId="20" fontId="11" fillId="4" borderId="4" xfId="0" applyNumberFormat="1" applyFont="1" applyFill="1" applyBorder="1" applyAlignment="1">
      <alignment horizontal="center"/>
    </xf>
    <xf numFmtId="20" fontId="10" fillId="4" borderId="6" xfId="0" applyNumberFormat="1" applyFont="1" applyFill="1" applyBorder="1" applyAlignment="1">
      <alignment horizontal="center"/>
    </xf>
    <xf numFmtId="2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  <xf numFmtId="21" fontId="2" fillId="0" borderId="0" xfId="0" applyNumberFormat="1" applyFont="1"/>
    <xf numFmtId="0" fontId="4" fillId="0" borderId="0" xfId="0" applyFont="1"/>
    <xf numFmtId="0" fontId="6" fillId="5" borderId="0" xfId="0" applyFont="1" applyFill="1" applyAlignment="1">
      <alignment vertical="center"/>
    </xf>
    <xf numFmtId="0" fontId="11" fillId="3" borderId="5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20" fontId="2" fillId="0" borderId="3" xfId="0" applyNumberFormat="1" applyFont="1" applyBorder="1" applyAlignment="1">
      <alignment horizontal="center"/>
    </xf>
    <xf numFmtId="20" fontId="10" fillId="3" borderId="5" xfId="0" applyNumberFormat="1" applyFont="1" applyFill="1" applyBorder="1" applyAlignment="1">
      <alignment horizontal="center"/>
    </xf>
    <xf numFmtId="20" fontId="10" fillId="3" borderId="3" xfId="0" applyNumberFormat="1" applyFont="1" applyFill="1" applyBorder="1" applyAlignment="1">
      <alignment horizontal="center"/>
    </xf>
    <xf numFmtId="20" fontId="11" fillId="3" borderId="6" xfId="0" applyNumberFormat="1" applyFont="1" applyFill="1" applyBorder="1" applyAlignment="1">
      <alignment horizontal="center"/>
    </xf>
    <xf numFmtId="20" fontId="2" fillId="0" borderId="4" xfId="0" applyNumberFormat="1" applyFont="1" applyBorder="1" applyAlignment="1">
      <alignment horizontal="center"/>
    </xf>
    <xf numFmtId="20" fontId="11" fillId="3" borderId="8" xfId="0" applyNumberFormat="1" applyFont="1" applyFill="1" applyBorder="1" applyAlignment="1">
      <alignment horizontal="center"/>
    </xf>
    <xf numFmtId="20" fontId="10" fillId="3" borderId="7" xfId="0" applyNumberFormat="1" applyFont="1" applyFill="1" applyBorder="1" applyAlignment="1">
      <alignment horizontal="center"/>
    </xf>
    <xf numFmtId="20" fontId="10" fillId="3" borderId="4" xfId="0" applyNumberFormat="1" applyFont="1" applyFill="1" applyBorder="1" applyAlignment="1">
      <alignment horizontal="center"/>
    </xf>
    <xf numFmtId="0" fontId="11" fillId="3" borderId="8" xfId="0" applyFont="1" applyFill="1" applyBorder="1" applyAlignment="1">
      <alignment horizontal="right"/>
    </xf>
    <xf numFmtId="0" fontId="10" fillId="3" borderId="7" xfId="0" applyFont="1" applyFill="1" applyBorder="1"/>
    <xf numFmtId="0" fontId="10" fillId="3" borderId="4" xfId="0" applyFont="1" applyFill="1" applyBorder="1"/>
    <xf numFmtId="0" fontId="11" fillId="3" borderId="4" xfId="0" applyFont="1" applyFill="1" applyBorder="1"/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2" borderId="0" xfId="0" applyFont="1" applyFill="1" applyAlignment="1">
      <alignment vertical="center" textRotation="90"/>
    </xf>
    <xf numFmtId="0" fontId="2" fillId="0" borderId="11" xfId="0" applyFont="1" applyBorder="1" applyAlignment="1">
      <alignment horizontal="center" vertical="center"/>
    </xf>
    <xf numFmtId="0" fontId="3" fillId="0" borderId="0" xfId="0" applyFont="1" applyAlignment="1">
      <alignment vertical="center" textRotation="90"/>
    </xf>
    <xf numFmtId="20" fontId="11" fillId="4" borderId="3" xfId="0" applyNumberFormat="1" applyFont="1" applyFill="1" applyBorder="1" applyAlignment="1">
      <alignment horizontal="center"/>
    </xf>
    <xf numFmtId="20" fontId="2" fillId="0" borderId="0" xfId="0" applyNumberFormat="1" applyFont="1" applyAlignment="1">
      <alignment horizontal="center"/>
    </xf>
    <xf numFmtId="20" fontId="8" fillId="0" borderId="0" xfId="0" applyNumberFormat="1" applyFont="1" applyAlignment="1">
      <alignment horizontal="center"/>
    </xf>
    <xf numFmtId="0" fontId="2" fillId="0" borderId="31" xfId="0" applyFont="1" applyBorder="1"/>
    <xf numFmtId="0" fontId="2" fillId="0" borderId="31" xfId="0" applyFont="1" applyBorder="1" applyAlignment="1">
      <alignment horizontal="center"/>
    </xf>
    <xf numFmtId="0" fontId="2" fillId="0" borderId="30" xfId="0" applyFont="1" applyBorder="1"/>
    <xf numFmtId="0" fontId="2" fillId="0" borderId="37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5" xfId="0" applyFont="1" applyBorder="1"/>
    <xf numFmtId="0" fontId="2" fillId="0" borderId="10" xfId="0" applyFont="1" applyBorder="1"/>
    <xf numFmtId="0" fontId="10" fillId="0" borderId="4" xfId="0" applyFont="1" applyBorder="1"/>
    <xf numFmtId="0" fontId="8" fillId="7" borderId="13" xfId="0" applyFont="1" applyFill="1" applyBorder="1" applyAlignment="1">
      <alignment horizontal="center" vertical="center" wrapText="1"/>
    </xf>
    <xf numFmtId="0" fontId="8" fillId="7" borderId="29" xfId="0" applyFont="1" applyFill="1" applyBorder="1" applyAlignment="1">
      <alignment horizontal="center" vertical="center" wrapText="1"/>
    </xf>
    <xf numFmtId="0" fontId="8" fillId="7" borderId="24" xfId="0" applyFont="1" applyFill="1" applyBorder="1" applyAlignment="1">
      <alignment horizontal="center" vertical="center" wrapText="1"/>
    </xf>
    <xf numFmtId="0" fontId="8" fillId="7" borderId="25" xfId="0" applyFont="1" applyFill="1" applyBorder="1" applyAlignment="1">
      <alignment horizontal="center" vertical="center" wrapText="1"/>
    </xf>
    <xf numFmtId="0" fontId="8" fillId="7" borderId="26" xfId="0" applyFont="1" applyFill="1" applyBorder="1" applyAlignment="1">
      <alignment horizontal="center" vertical="center" wrapText="1"/>
    </xf>
    <xf numFmtId="0" fontId="8" fillId="7" borderId="41" xfId="0" applyFont="1" applyFill="1" applyBorder="1" applyAlignment="1">
      <alignment horizontal="center" vertical="center" wrapText="1"/>
    </xf>
    <xf numFmtId="20" fontId="2" fillId="7" borderId="32" xfId="0" applyNumberFormat="1" applyFont="1" applyFill="1" applyBorder="1" applyAlignment="1">
      <alignment horizontal="center"/>
    </xf>
    <xf numFmtId="20" fontId="2" fillId="7" borderId="18" xfId="0" applyNumberFormat="1" applyFont="1" applyFill="1" applyBorder="1" applyAlignment="1">
      <alignment horizontal="center"/>
    </xf>
    <xf numFmtId="20" fontId="2" fillId="7" borderId="16" xfId="0" applyNumberFormat="1" applyFont="1" applyFill="1" applyBorder="1" applyAlignment="1">
      <alignment horizontal="center"/>
    </xf>
    <xf numFmtId="20" fontId="2" fillId="7" borderId="17" xfId="0" applyNumberFormat="1" applyFont="1" applyFill="1" applyBorder="1" applyAlignment="1">
      <alignment horizontal="center"/>
    </xf>
    <xf numFmtId="20" fontId="2" fillId="7" borderId="31" xfId="0" applyNumberFormat="1" applyFont="1" applyFill="1" applyBorder="1" applyAlignment="1">
      <alignment horizontal="center"/>
    </xf>
    <xf numFmtId="20" fontId="8" fillId="7" borderId="31" xfId="0" applyNumberFormat="1" applyFont="1" applyFill="1" applyBorder="1" applyAlignment="1">
      <alignment horizontal="center"/>
    </xf>
    <xf numFmtId="20" fontId="2" fillId="7" borderId="34" xfId="0" applyNumberFormat="1" applyFont="1" applyFill="1" applyBorder="1" applyAlignment="1">
      <alignment horizontal="center"/>
    </xf>
    <xf numFmtId="20" fontId="2" fillId="7" borderId="5" xfId="0" applyNumberFormat="1" applyFont="1" applyFill="1" applyBorder="1" applyAlignment="1">
      <alignment horizontal="center"/>
    </xf>
    <xf numFmtId="20" fontId="2" fillId="7" borderId="20" xfId="0" applyNumberFormat="1" applyFont="1" applyFill="1" applyBorder="1" applyAlignment="1">
      <alignment horizontal="center"/>
    </xf>
    <xf numFmtId="20" fontId="2" fillId="7" borderId="19" xfId="0" applyNumberFormat="1" applyFont="1" applyFill="1" applyBorder="1" applyAlignment="1">
      <alignment horizontal="center"/>
    </xf>
    <xf numFmtId="20" fontId="2" fillId="7" borderId="11" xfId="0" applyNumberFormat="1" applyFont="1" applyFill="1" applyBorder="1" applyAlignment="1">
      <alignment horizontal="center"/>
    </xf>
    <xf numFmtId="20" fontId="2" fillId="7" borderId="3" xfId="0" applyNumberFormat="1" applyFont="1" applyFill="1" applyBorder="1" applyAlignment="1">
      <alignment horizontal="center"/>
    </xf>
    <xf numFmtId="20" fontId="8" fillId="7" borderId="4" xfId="0" applyNumberFormat="1" applyFont="1" applyFill="1" applyBorder="1" applyAlignment="1">
      <alignment horizontal="center"/>
    </xf>
    <xf numFmtId="20" fontId="2" fillId="7" borderId="6" xfId="0" applyNumberFormat="1" applyFont="1" applyFill="1" applyBorder="1" applyAlignment="1">
      <alignment horizontal="center"/>
    </xf>
    <xf numFmtId="20" fontId="2" fillId="7" borderId="33" xfId="0" applyNumberFormat="1" applyFont="1" applyFill="1" applyBorder="1" applyAlignment="1">
      <alignment horizontal="center"/>
    </xf>
    <xf numFmtId="20" fontId="2" fillId="7" borderId="15" xfId="0" applyNumberFormat="1" applyFont="1" applyFill="1" applyBorder="1" applyAlignment="1">
      <alignment horizontal="center"/>
    </xf>
    <xf numFmtId="20" fontId="2" fillId="7" borderId="27" xfId="0" applyNumberFormat="1" applyFont="1" applyFill="1" applyBorder="1" applyAlignment="1">
      <alignment horizontal="center"/>
    </xf>
    <xf numFmtId="20" fontId="2" fillId="7" borderId="14" xfId="0" applyNumberFormat="1" applyFont="1" applyFill="1" applyBorder="1" applyAlignment="1">
      <alignment horizontal="center"/>
    </xf>
    <xf numFmtId="20" fontId="2" fillId="7" borderId="28" xfId="0" applyNumberFormat="1" applyFont="1" applyFill="1" applyBorder="1" applyAlignment="1">
      <alignment horizontal="center"/>
    </xf>
    <xf numFmtId="20" fontId="2" fillId="7" borderId="7" xfId="0" applyNumberFormat="1" applyFont="1" applyFill="1" applyBorder="1" applyAlignment="1">
      <alignment horizontal="center"/>
    </xf>
    <xf numFmtId="20" fontId="2" fillId="7" borderId="4" xfId="0" applyNumberFormat="1" applyFont="1" applyFill="1" applyBorder="1" applyAlignment="1">
      <alignment horizontal="center"/>
    </xf>
    <xf numFmtId="20" fontId="2" fillId="7" borderId="8" xfId="0" applyNumberFormat="1" applyFont="1" applyFill="1" applyBorder="1" applyAlignment="1">
      <alignment horizontal="center"/>
    </xf>
    <xf numFmtId="20" fontId="2" fillId="7" borderId="54" xfId="0" applyNumberFormat="1" applyFont="1" applyFill="1" applyBorder="1" applyAlignment="1">
      <alignment horizontal="center"/>
    </xf>
    <xf numFmtId="20" fontId="8" fillId="7" borderId="3" xfId="0" applyNumberFormat="1" applyFont="1" applyFill="1" applyBorder="1" applyAlignment="1">
      <alignment horizontal="center"/>
    </xf>
    <xf numFmtId="20" fontId="2" fillId="7" borderId="29" xfId="0" applyNumberFormat="1" applyFont="1" applyFill="1" applyBorder="1" applyAlignment="1">
      <alignment horizontal="center"/>
    </xf>
    <xf numFmtId="20" fontId="2" fillId="7" borderId="49" xfId="0" applyNumberFormat="1" applyFont="1" applyFill="1" applyBorder="1" applyAlignment="1">
      <alignment horizontal="center"/>
    </xf>
    <xf numFmtId="20" fontId="2" fillId="7" borderId="13" xfId="0" applyNumberFormat="1" applyFont="1" applyFill="1" applyBorder="1" applyAlignment="1">
      <alignment horizontal="center"/>
    </xf>
    <xf numFmtId="20" fontId="2" fillId="7" borderId="50" xfId="0" applyNumberFormat="1" applyFont="1" applyFill="1" applyBorder="1" applyAlignment="1">
      <alignment horizontal="center"/>
    </xf>
    <xf numFmtId="20" fontId="8" fillId="7" borderId="10" xfId="0" applyNumberFormat="1" applyFont="1" applyFill="1" applyBorder="1" applyAlignment="1">
      <alignment horizontal="center"/>
    </xf>
    <xf numFmtId="20" fontId="2" fillId="7" borderId="48" xfId="0" applyNumberFormat="1" applyFont="1" applyFill="1" applyBorder="1" applyAlignment="1">
      <alignment horizontal="center"/>
    </xf>
    <xf numFmtId="0" fontId="8" fillId="8" borderId="13" xfId="0" applyFont="1" applyFill="1" applyBorder="1" applyAlignment="1">
      <alignment horizontal="center" vertical="center" wrapText="1"/>
    </xf>
    <xf numFmtId="0" fontId="8" fillId="8" borderId="29" xfId="0" applyFont="1" applyFill="1" applyBorder="1" applyAlignment="1">
      <alignment horizontal="center" vertical="center" wrapText="1"/>
    </xf>
    <xf numFmtId="0" fontId="8" fillId="8" borderId="24" xfId="0" applyFont="1" applyFill="1" applyBorder="1" applyAlignment="1">
      <alignment horizontal="center" vertical="center" wrapText="1"/>
    </xf>
    <xf numFmtId="0" fontId="8" fillId="8" borderId="25" xfId="0" applyFont="1" applyFill="1" applyBorder="1" applyAlignment="1">
      <alignment horizontal="center" vertical="center" wrapText="1"/>
    </xf>
    <xf numFmtId="0" fontId="8" fillId="8" borderId="26" xfId="0" applyFont="1" applyFill="1" applyBorder="1" applyAlignment="1">
      <alignment horizontal="center" vertical="center" wrapText="1"/>
    </xf>
    <xf numFmtId="0" fontId="8" fillId="8" borderId="41" xfId="0" applyFont="1" applyFill="1" applyBorder="1" applyAlignment="1">
      <alignment horizontal="center" vertical="center" wrapText="1"/>
    </xf>
    <xf numFmtId="20" fontId="2" fillId="8" borderId="32" xfId="0" applyNumberFormat="1" applyFont="1" applyFill="1" applyBorder="1" applyAlignment="1">
      <alignment horizontal="center"/>
    </xf>
    <xf numFmtId="20" fontId="2" fillId="8" borderId="18" xfId="0" applyNumberFormat="1" applyFont="1" applyFill="1" applyBorder="1" applyAlignment="1">
      <alignment horizontal="center"/>
    </xf>
    <xf numFmtId="20" fontId="2" fillId="8" borderId="16" xfId="0" applyNumberFormat="1" applyFont="1" applyFill="1" applyBorder="1" applyAlignment="1">
      <alignment horizontal="center"/>
    </xf>
    <xf numFmtId="20" fontId="2" fillId="8" borderId="17" xfId="0" applyNumberFormat="1" applyFont="1" applyFill="1" applyBorder="1" applyAlignment="1">
      <alignment horizontal="center"/>
    </xf>
    <xf numFmtId="20" fontId="8" fillId="8" borderId="31" xfId="0" applyNumberFormat="1" applyFont="1" applyFill="1" applyBorder="1" applyAlignment="1">
      <alignment horizontal="center"/>
    </xf>
    <xf numFmtId="20" fontId="2" fillId="8" borderId="34" xfId="0" applyNumberFormat="1" applyFont="1" applyFill="1" applyBorder="1" applyAlignment="1">
      <alignment horizontal="center"/>
    </xf>
    <xf numFmtId="20" fontId="2" fillId="8" borderId="5" xfId="0" applyNumberFormat="1" applyFont="1" applyFill="1" applyBorder="1" applyAlignment="1">
      <alignment horizontal="center"/>
    </xf>
    <xf numFmtId="20" fontId="2" fillId="8" borderId="20" xfId="0" applyNumberFormat="1" applyFont="1" applyFill="1" applyBorder="1" applyAlignment="1">
      <alignment horizontal="center"/>
    </xf>
    <xf numFmtId="20" fontId="2" fillId="8" borderId="19" xfId="0" applyNumberFormat="1" applyFont="1" applyFill="1" applyBorder="1" applyAlignment="1">
      <alignment horizontal="center"/>
    </xf>
    <xf numFmtId="20" fontId="2" fillId="8" borderId="11" xfId="0" applyNumberFormat="1" applyFont="1" applyFill="1" applyBorder="1" applyAlignment="1">
      <alignment horizontal="center"/>
    </xf>
    <xf numFmtId="20" fontId="2" fillId="8" borderId="3" xfId="0" applyNumberFormat="1" applyFont="1" applyFill="1" applyBorder="1" applyAlignment="1">
      <alignment horizontal="center"/>
    </xf>
    <xf numFmtId="20" fontId="8" fillId="8" borderId="4" xfId="0" applyNumberFormat="1" applyFont="1" applyFill="1" applyBorder="1" applyAlignment="1">
      <alignment horizontal="center"/>
    </xf>
    <xf numFmtId="20" fontId="2" fillId="8" borderId="6" xfId="0" applyNumberFormat="1" applyFont="1" applyFill="1" applyBorder="1" applyAlignment="1">
      <alignment horizontal="center"/>
    </xf>
    <xf numFmtId="20" fontId="2" fillId="8" borderId="23" xfId="0" applyNumberFormat="1" applyFont="1" applyFill="1" applyBorder="1" applyAlignment="1">
      <alignment horizontal="center"/>
    </xf>
    <xf numFmtId="20" fontId="2" fillId="8" borderId="21" xfId="0" applyNumberFormat="1" applyFont="1" applyFill="1" applyBorder="1" applyAlignment="1">
      <alignment horizontal="center"/>
    </xf>
    <xf numFmtId="20" fontId="2" fillId="8" borderId="22" xfId="0" applyNumberFormat="1" applyFont="1" applyFill="1" applyBorder="1" applyAlignment="1">
      <alignment horizontal="center"/>
    </xf>
    <xf numFmtId="20" fontId="8" fillId="8" borderId="30" xfId="0" applyNumberFormat="1" applyFont="1" applyFill="1" applyBorder="1" applyAlignment="1">
      <alignment horizontal="center"/>
    </xf>
    <xf numFmtId="20" fontId="2" fillId="8" borderId="15" xfId="0" applyNumberFormat="1" applyFont="1" applyFill="1" applyBorder="1" applyAlignment="1">
      <alignment horizontal="center"/>
    </xf>
    <xf numFmtId="20" fontId="2" fillId="8" borderId="27" xfId="0" applyNumberFormat="1" applyFont="1" applyFill="1" applyBorder="1" applyAlignment="1">
      <alignment horizontal="center"/>
    </xf>
    <xf numFmtId="20" fontId="2" fillId="8" borderId="14" xfId="0" applyNumberFormat="1" applyFont="1" applyFill="1" applyBorder="1" applyAlignment="1">
      <alignment horizontal="center"/>
    </xf>
    <xf numFmtId="20" fontId="2" fillId="8" borderId="28" xfId="0" applyNumberFormat="1" applyFont="1" applyFill="1" applyBorder="1" applyAlignment="1">
      <alignment horizontal="center"/>
    </xf>
    <xf numFmtId="20" fontId="2" fillId="8" borderId="48" xfId="0" applyNumberFormat="1" applyFont="1" applyFill="1" applyBorder="1" applyAlignment="1">
      <alignment horizontal="center"/>
    </xf>
    <xf numFmtId="20" fontId="2" fillId="8" borderId="50" xfId="0" applyNumberFormat="1" applyFont="1" applyFill="1" applyBorder="1" applyAlignment="1">
      <alignment horizontal="center"/>
    </xf>
    <xf numFmtId="20" fontId="2" fillId="8" borderId="49" xfId="0" applyNumberFormat="1" applyFont="1" applyFill="1" applyBorder="1" applyAlignment="1">
      <alignment horizontal="center"/>
    </xf>
    <xf numFmtId="20" fontId="2" fillId="8" borderId="13" xfId="0" applyNumberFormat="1" applyFont="1" applyFill="1" applyBorder="1" applyAlignment="1">
      <alignment horizontal="center"/>
    </xf>
    <xf numFmtId="20" fontId="2" fillId="8" borderId="0" xfId="0" applyNumberFormat="1" applyFont="1" applyFill="1" applyAlignment="1">
      <alignment horizontal="center"/>
    </xf>
    <xf numFmtId="20" fontId="8" fillId="8" borderId="10" xfId="0" applyNumberFormat="1" applyFont="1" applyFill="1" applyBorder="1" applyAlignment="1">
      <alignment horizontal="center"/>
    </xf>
    <xf numFmtId="20" fontId="2" fillId="8" borderId="12" xfId="0" applyNumberFormat="1" applyFont="1" applyFill="1" applyBorder="1" applyAlignment="1">
      <alignment horizontal="center"/>
    </xf>
    <xf numFmtId="20" fontId="8" fillId="8" borderId="3" xfId="0" applyNumberFormat="1" applyFont="1" applyFill="1" applyBorder="1" applyAlignment="1">
      <alignment horizontal="center"/>
    </xf>
    <xf numFmtId="20" fontId="2" fillId="8" borderId="7" xfId="0" applyNumberFormat="1" applyFont="1" applyFill="1" applyBorder="1" applyAlignment="1">
      <alignment horizontal="center"/>
    </xf>
    <xf numFmtId="20" fontId="2" fillId="8" borderId="8" xfId="0" applyNumberFormat="1" applyFont="1" applyFill="1" applyBorder="1" applyAlignment="1">
      <alignment horizontal="center"/>
    </xf>
    <xf numFmtId="20" fontId="2" fillId="8" borderId="54" xfId="0" applyNumberFormat="1" applyFont="1" applyFill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4" fillId="0" borderId="15" xfId="0" applyFont="1" applyBorder="1"/>
    <xf numFmtId="0" fontId="14" fillId="0" borderId="4" xfId="0" applyFont="1" applyBorder="1" applyAlignment="1">
      <alignment horizontal="center"/>
    </xf>
    <xf numFmtId="0" fontId="14" fillId="0" borderId="15" xfId="0" applyFont="1" applyBorder="1" applyAlignment="1">
      <alignment horizontal="left"/>
    </xf>
    <xf numFmtId="0" fontId="15" fillId="0" borderId="4" xfId="0" applyFont="1" applyBorder="1"/>
    <xf numFmtId="20" fontId="2" fillId="7" borderId="12" xfId="0" applyNumberFormat="1" applyFont="1" applyFill="1" applyBorder="1" applyAlignment="1">
      <alignment horizontal="center"/>
    </xf>
    <xf numFmtId="20" fontId="2" fillId="7" borderId="59" xfId="0" applyNumberFormat="1" applyFont="1" applyFill="1" applyBorder="1" applyAlignment="1">
      <alignment horizontal="center"/>
    </xf>
    <xf numFmtId="20" fontId="2" fillId="7" borderId="35" xfId="0" applyNumberFormat="1" applyFont="1" applyFill="1" applyBorder="1" applyAlignment="1">
      <alignment horizontal="center"/>
    </xf>
    <xf numFmtId="20" fontId="2" fillId="7" borderId="60" xfId="0" applyNumberFormat="1" applyFont="1" applyFill="1" applyBorder="1" applyAlignment="1">
      <alignment horizontal="center"/>
    </xf>
    <xf numFmtId="0" fontId="15" fillId="0" borderId="3" xfId="0" applyFont="1" applyBorder="1"/>
    <xf numFmtId="0" fontId="10" fillId="0" borderId="3" xfId="0" applyFont="1" applyBorder="1"/>
    <xf numFmtId="0" fontId="14" fillId="0" borderId="8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4" xfId="0" applyFont="1" applyBorder="1"/>
    <xf numFmtId="0" fontId="14" fillId="0" borderId="3" xfId="0" applyFont="1" applyBorder="1"/>
    <xf numFmtId="0" fontId="14" fillId="0" borderId="10" xfId="0" applyFont="1" applyBorder="1"/>
    <xf numFmtId="0" fontId="14" fillId="0" borderId="37" xfId="0" applyFont="1" applyBorder="1" applyAlignment="1">
      <alignment horizontal="center"/>
    </xf>
    <xf numFmtId="0" fontId="5" fillId="2" borderId="37" xfId="0" applyFont="1" applyFill="1" applyBorder="1" applyAlignment="1">
      <alignment vertical="center"/>
    </xf>
    <xf numFmtId="0" fontId="8" fillId="0" borderId="30" xfId="0" applyFont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2" fillId="0" borderId="63" xfId="0" applyFont="1" applyBorder="1"/>
    <xf numFmtId="0" fontId="3" fillId="6" borderId="48" xfId="0" applyFont="1" applyFill="1" applyBorder="1" applyAlignment="1">
      <alignment vertical="center" textRotation="90"/>
    </xf>
    <xf numFmtId="20" fontId="2" fillId="8" borderId="35" xfId="0" applyNumberFormat="1" applyFont="1" applyFill="1" applyBorder="1" applyAlignment="1">
      <alignment horizontal="center"/>
    </xf>
    <xf numFmtId="20" fontId="2" fillId="8" borderId="60" xfId="0" applyNumberFormat="1" applyFont="1" applyFill="1" applyBorder="1" applyAlignment="1">
      <alignment horizontal="center"/>
    </xf>
    <xf numFmtId="20" fontId="2" fillId="8" borderId="59" xfId="0" applyNumberFormat="1" applyFont="1" applyFill="1" applyBorder="1" applyAlignment="1">
      <alignment horizontal="center"/>
    </xf>
    <xf numFmtId="20" fontId="8" fillId="8" borderId="0" xfId="0" applyNumberFormat="1" applyFont="1" applyFill="1" applyAlignment="1">
      <alignment horizontal="center"/>
    </xf>
    <xf numFmtId="0" fontId="5" fillId="2" borderId="51" xfId="0" applyFont="1" applyFill="1" applyBorder="1" applyAlignment="1">
      <alignment horizontal="center" vertical="center"/>
    </xf>
    <xf numFmtId="0" fontId="5" fillId="2" borderId="52" xfId="0" applyFont="1" applyFill="1" applyBorder="1" applyAlignment="1">
      <alignment horizontal="center" vertical="center"/>
    </xf>
    <xf numFmtId="0" fontId="2" fillId="0" borderId="7" xfId="0" applyFont="1" applyBorder="1"/>
    <xf numFmtId="0" fontId="14" fillId="0" borderId="54" xfId="0" applyFont="1" applyBorder="1"/>
    <xf numFmtId="0" fontId="2" fillId="0" borderId="32" xfId="0" applyFont="1" applyBorder="1"/>
    <xf numFmtId="0" fontId="2" fillId="0" borderId="5" xfId="0" applyFont="1" applyBorder="1"/>
    <xf numFmtId="0" fontId="14" fillId="0" borderId="7" xfId="0" applyFont="1" applyBorder="1"/>
    <xf numFmtId="0" fontId="14" fillId="0" borderId="5" xfId="0" applyFont="1" applyBorder="1"/>
    <xf numFmtId="0" fontId="14" fillId="0" borderId="48" xfId="0" applyFont="1" applyBorder="1"/>
    <xf numFmtId="0" fontId="2" fillId="0" borderId="4" xfId="0" applyFont="1" applyBorder="1" applyAlignment="1">
      <alignment horizontal="center" vertical="center" wrapText="1"/>
    </xf>
    <xf numFmtId="20" fontId="8" fillId="8" borderId="4" xfId="0" applyNumberFormat="1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6" borderId="9" xfId="0" applyFont="1" applyFill="1" applyBorder="1" applyAlignment="1">
      <alignment horizontal="center"/>
    </xf>
    <xf numFmtId="20" fontId="2" fillId="8" borderId="3" xfId="0" applyNumberFormat="1" applyFont="1" applyFill="1" applyBorder="1" applyAlignment="1">
      <alignment horizontal="center" vertical="center" wrapText="1"/>
    </xf>
    <xf numFmtId="20" fontId="2" fillId="8" borderId="53" xfId="0" applyNumberFormat="1" applyFont="1" applyFill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center" vertical="center" wrapText="1"/>
    </xf>
    <xf numFmtId="0" fontId="2" fillId="8" borderId="54" xfId="0" applyFont="1" applyFill="1" applyBorder="1" applyAlignment="1">
      <alignment horizontal="center" vertical="center" wrapText="1"/>
    </xf>
    <xf numFmtId="0" fontId="14" fillId="0" borderId="32" xfId="0" applyFont="1" applyBorder="1" applyAlignment="1">
      <alignment horizontal="left" vertical="center" wrapText="1"/>
    </xf>
    <xf numFmtId="20" fontId="10" fillId="0" borderId="5" xfId="0" applyNumberFormat="1" applyFont="1" applyBorder="1" applyAlignment="1">
      <alignment horizontal="center"/>
    </xf>
    <xf numFmtId="20" fontId="10" fillId="0" borderId="3" xfId="0" applyNumberFormat="1" applyFont="1" applyBorder="1" applyAlignment="1">
      <alignment horizontal="center"/>
    </xf>
    <xf numFmtId="20" fontId="11" fillId="0" borderId="8" xfId="0" applyNumberFormat="1" applyFont="1" applyBorder="1" applyAlignment="1">
      <alignment horizontal="center"/>
    </xf>
    <xf numFmtId="20" fontId="2" fillId="8" borderId="28" xfId="0" applyNumberFormat="1" applyFont="1" applyFill="1" applyBorder="1" applyAlignment="1">
      <alignment horizontal="center" vertical="center" wrapText="1"/>
    </xf>
    <xf numFmtId="20" fontId="2" fillId="8" borderId="5" xfId="0" applyNumberFormat="1" applyFont="1" applyFill="1" applyBorder="1" applyAlignment="1">
      <alignment horizontal="center" vertical="center" wrapText="1"/>
    </xf>
    <xf numFmtId="20" fontId="2" fillId="8" borderId="6" xfId="0" applyNumberFormat="1" applyFont="1" applyFill="1" applyBorder="1" applyAlignment="1">
      <alignment horizontal="center" vertical="center" wrapText="1"/>
    </xf>
    <xf numFmtId="20" fontId="2" fillId="8" borderId="14" xfId="0" applyNumberFormat="1" applyFont="1" applyFill="1" applyBorder="1" applyAlignment="1">
      <alignment horizontal="center" vertical="center" wrapText="1"/>
    </xf>
    <xf numFmtId="0" fontId="14" fillId="0" borderId="31" xfId="0" applyFont="1" applyBorder="1" applyAlignment="1">
      <alignment horizontal="center"/>
    </xf>
    <xf numFmtId="20" fontId="8" fillId="8" borderId="3" xfId="0" applyNumberFormat="1" applyFont="1" applyFill="1" applyBorder="1" applyAlignment="1">
      <alignment horizontal="center" vertical="center" wrapText="1"/>
    </xf>
    <xf numFmtId="20" fontId="5" fillId="2" borderId="15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0" fontId="5" fillId="2" borderId="64" xfId="0" applyFont="1" applyFill="1" applyBorder="1" applyAlignment="1">
      <alignment vertical="center"/>
    </xf>
    <xf numFmtId="20" fontId="5" fillId="2" borderId="54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0" fontId="5" fillId="2" borderId="53" xfId="0" applyFont="1" applyFill="1" applyBorder="1" applyAlignment="1">
      <alignment vertical="center"/>
    </xf>
    <xf numFmtId="20" fontId="15" fillId="8" borderId="5" xfId="0" applyNumberFormat="1" applyFont="1" applyFill="1" applyBorder="1" applyAlignment="1">
      <alignment horizontal="center"/>
    </xf>
    <xf numFmtId="20" fontId="15" fillId="8" borderId="28" xfId="0" applyNumberFormat="1" applyFont="1" applyFill="1" applyBorder="1" applyAlignment="1">
      <alignment horizontal="center"/>
    </xf>
    <xf numFmtId="20" fontId="15" fillId="8" borderId="27" xfId="0" applyNumberFormat="1" applyFont="1" applyFill="1" applyBorder="1" applyAlignment="1">
      <alignment horizontal="center"/>
    </xf>
    <xf numFmtId="20" fontId="15" fillId="8" borderId="14" xfId="0" applyNumberFormat="1" applyFont="1" applyFill="1" applyBorder="1" applyAlignment="1">
      <alignment horizontal="center"/>
    </xf>
    <xf numFmtId="20" fontId="18" fillId="8" borderId="3" xfId="0" applyNumberFormat="1" applyFont="1" applyFill="1" applyBorder="1" applyAlignment="1">
      <alignment horizontal="center"/>
    </xf>
    <xf numFmtId="20" fontId="15" fillId="8" borderId="6" xfId="0" applyNumberFormat="1" applyFont="1" applyFill="1" applyBorder="1" applyAlignment="1">
      <alignment horizontal="center"/>
    </xf>
    <xf numFmtId="20" fontId="15" fillId="8" borderId="20" xfId="0" applyNumberFormat="1" applyFont="1" applyFill="1" applyBorder="1" applyAlignment="1">
      <alignment horizontal="center"/>
    </xf>
    <xf numFmtId="20" fontId="15" fillId="8" borderId="19" xfId="0" applyNumberFormat="1" applyFont="1" applyFill="1" applyBorder="1" applyAlignment="1">
      <alignment horizontal="center"/>
    </xf>
    <xf numFmtId="20" fontId="15" fillId="8" borderId="11" xfId="0" applyNumberFormat="1" applyFont="1" applyFill="1" applyBorder="1" applyAlignment="1">
      <alignment horizontal="center"/>
    </xf>
    <xf numFmtId="20" fontId="18" fillId="8" borderId="4" xfId="0" applyNumberFormat="1" applyFont="1" applyFill="1" applyBorder="1" applyAlignment="1">
      <alignment horizontal="center"/>
    </xf>
    <xf numFmtId="20" fontId="15" fillId="8" borderId="7" xfId="0" applyNumberFormat="1" applyFont="1" applyFill="1" applyBorder="1" applyAlignment="1">
      <alignment horizontal="center"/>
    </xf>
    <xf numFmtId="20" fontId="15" fillId="8" borderId="8" xfId="0" applyNumberFormat="1" applyFont="1" applyFill="1" applyBorder="1" applyAlignment="1">
      <alignment horizontal="center"/>
    </xf>
    <xf numFmtId="0" fontId="19" fillId="0" borderId="47" xfId="0" applyFont="1" applyBorder="1"/>
    <xf numFmtId="0" fontId="20" fillId="0" borderId="43" xfId="0" applyFont="1" applyBorder="1"/>
    <xf numFmtId="0" fontId="19" fillId="0" borderId="43" xfId="0" applyFont="1" applyBorder="1"/>
    <xf numFmtId="0" fontId="21" fillId="0" borderId="47" xfId="0" applyFont="1" applyBorder="1"/>
    <xf numFmtId="0" fontId="22" fillId="0" borderId="43" xfId="0" applyFont="1" applyBorder="1"/>
    <xf numFmtId="0" fontId="21" fillId="0" borderId="43" xfId="0" applyFont="1" applyBorder="1"/>
    <xf numFmtId="0" fontId="6" fillId="0" borderId="0" xfId="0" applyFont="1" applyAlignment="1">
      <alignment vertical="center"/>
    </xf>
    <xf numFmtId="0" fontId="7" fillId="9" borderId="0" xfId="0" applyFont="1" applyFill="1" applyAlignment="1">
      <alignment horizontal="center" vertical="center"/>
    </xf>
    <xf numFmtId="0" fontId="7" fillId="9" borderId="0" xfId="0" applyFont="1" applyFill="1" applyAlignment="1">
      <alignment vertical="center"/>
    </xf>
    <xf numFmtId="0" fontId="14" fillId="0" borderId="3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20" fontId="5" fillId="2" borderId="63" xfId="0" applyNumberFormat="1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vertical="center"/>
    </xf>
    <xf numFmtId="20" fontId="2" fillId="8" borderId="64" xfId="0" applyNumberFormat="1" applyFont="1" applyFill="1" applyBorder="1" applyAlignment="1">
      <alignment horizontal="center"/>
    </xf>
    <xf numFmtId="20" fontId="2" fillId="8" borderId="16" xfId="0" applyNumberFormat="1" applyFont="1" applyFill="1" applyBorder="1" applyAlignment="1">
      <alignment horizontal="center" vertical="center" wrapText="1"/>
    </xf>
    <xf numFmtId="20" fontId="2" fillId="8" borderId="18" xfId="0" applyNumberFormat="1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/>
    </xf>
    <xf numFmtId="0" fontId="2" fillId="8" borderId="19" xfId="0" applyFont="1" applyFill="1" applyBorder="1" applyAlignment="1">
      <alignment horizontal="center"/>
    </xf>
    <xf numFmtId="0" fontId="2" fillId="8" borderId="11" xfId="0" applyFont="1" applyFill="1" applyBorder="1" applyAlignment="1">
      <alignment horizontal="center"/>
    </xf>
    <xf numFmtId="0" fontId="26" fillId="0" borderId="0" xfId="0" applyFont="1" applyAlignment="1">
      <alignment vertical="center"/>
    </xf>
    <xf numFmtId="20" fontId="2" fillId="7" borderId="62" xfId="0" applyNumberFormat="1" applyFont="1" applyFill="1" applyBorder="1" applyAlignment="1">
      <alignment horizontal="center"/>
    </xf>
    <xf numFmtId="0" fontId="3" fillId="2" borderId="56" xfId="0" applyFont="1" applyFill="1" applyBorder="1" applyAlignment="1">
      <alignment vertical="center" textRotation="90"/>
    </xf>
    <xf numFmtId="0" fontId="3" fillId="2" borderId="57" xfId="0" applyFont="1" applyFill="1" applyBorder="1" applyAlignment="1">
      <alignment vertical="center" textRotation="90"/>
    </xf>
    <xf numFmtId="0" fontId="14" fillId="0" borderId="38" xfId="0" applyFont="1" applyBorder="1"/>
    <xf numFmtId="20" fontId="8" fillId="7" borderId="0" xfId="0" applyNumberFormat="1" applyFont="1" applyFill="1" applyAlignment="1">
      <alignment horizontal="center"/>
    </xf>
    <xf numFmtId="0" fontId="14" fillId="0" borderId="32" xfId="0" applyFont="1" applyBorder="1"/>
    <xf numFmtId="0" fontId="2" fillId="0" borderId="48" xfId="0" applyFont="1" applyBorder="1"/>
    <xf numFmtId="0" fontId="14" fillId="0" borderId="29" xfId="0" applyFont="1" applyBorder="1"/>
    <xf numFmtId="20" fontId="2" fillId="7" borderId="69" xfId="0" applyNumberFormat="1" applyFont="1" applyFill="1" applyBorder="1" applyAlignment="1">
      <alignment horizontal="center"/>
    </xf>
    <xf numFmtId="20" fontId="2" fillId="7" borderId="68" xfId="0" applyNumberFormat="1" applyFont="1" applyFill="1" applyBorder="1" applyAlignment="1">
      <alignment horizontal="center"/>
    </xf>
    <xf numFmtId="0" fontId="2" fillId="0" borderId="29" xfId="0" applyFont="1" applyBorder="1"/>
    <xf numFmtId="0" fontId="2" fillId="0" borderId="42" xfId="0" applyFont="1" applyBorder="1" applyAlignment="1">
      <alignment horizontal="center"/>
    </xf>
    <xf numFmtId="0" fontId="2" fillId="7" borderId="48" xfId="0" applyFont="1" applyFill="1" applyBorder="1"/>
    <xf numFmtId="0" fontId="29" fillId="2" borderId="57" xfId="0" applyFont="1" applyFill="1" applyBorder="1" applyAlignment="1">
      <alignment vertical="center" textRotation="90"/>
    </xf>
    <xf numFmtId="0" fontId="2" fillId="7" borderId="71" xfId="0" applyFont="1" applyFill="1" applyBorder="1"/>
    <xf numFmtId="0" fontId="15" fillId="0" borderId="51" xfId="0" applyFont="1" applyBorder="1" applyAlignment="1">
      <alignment horizontal="center"/>
    </xf>
    <xf numFmtId="0" fontId="2" fillId="8" borderId="21" xfId="0" applyFont="1" applyFill="1" applyBorder="1" applyAlignment="1">
      <alignment horizontal="center"/>
    </xf>
    <xf numFmtId="0" fontId="2" fillId="8" borderId="17" xfId="0" applyFont="1" applyFill="1" applyBorder="1" applyAlignment="1">
      <alignment horizontal="center" vertical="center" wrapText="1"/>
    </xf>
    <xf numFmtId="0" fontId="2" fillId="8" borderId="18" xfId="0" applyFont="1" applyFill="1" applyBorder="1" applyAlignment="1">
      <alignment horizontal="center" vertical="center" wrapText="1"/>
    </xf>
    <xf numFmtId="0" fontId="2" fillId="8" borderId="22" xfId="0" applyFont="1" applyFill="1" applyBorder="1" applyAlignment="1">
      <alignment horizontal="center"/>
    </xf>
    <xf numFmtId="20" fontId="2" fillId="8" borderId="32" xfId="0" applyNumberFormat="1" applyFont="1" applyFill="1" applyBorder="1" applyAlignment="1">
      <alignment horizontal="center" vertical="center" wrapText="1"/>
    </xf>
    <xf numFmtId="20" fontId="8" fillId="8" borderId="31" xfId="0" applyNumberFormat="1" applyFont="1" applyFill="1" applyBorder="1" applyAlignment="1">
      <alignment horizontal="center" vertical="center" wrapText="1"/>
    </xf>
    <xf numFmtId="20" fontId="2" fillId="8" borderId="34" xfId="0" applyNumberFormat="1" applyFont="1" applyFill="1" applyBorder="1" applyAlignment="1">
      <alignment horizontal="center" vertical="center" wrapText="1"/>
    </xf>
    <xf numFmtId="20" fontId="2" fillId="8" borderId="38" xfId="0" applyNumberFormat="1" applyFont="1" applyFill="1" applyBorder="1" applyAlignment="1">
      <alignment horizontal="center"/>
    </xf>
    <xf numFmtId="20" fontId="2" fillId="8" borderId="40" xfId="0" applyNumberFormat="1" applyFont="1" applyFill="1" applyBorder="1" applyAlignment="1">
      <alignment horizontal="center"/>
    </xf>
    <xf numFmtId="20" fontId="8" fillId="8" borderId="37" xfId="0" applyNumberFormat="1" applyFont="1" applyFill="1" applyBorder="1" applyAlignment="1">
      <alignment horizontal="center"/>
    </xf>
    <xf numFmtId="0" fontId="2" fillId="8" borderId="23" xfId="0" applyFont="1" applyFill="1" applyBorder="1" applyAlignment="1">
      <alignment horizontal="center"/>
    </xf>
    <xf numFmtId="20" fontId="15" fillId="8" borderId="32" xfId="0" applyNumberFormat="1" applyFont="1" applyFill="1" applyBorder="1" applyAlignment="1">
      <alignment horizontal="center"/>
    </xf>
    <xf numFmtId="20" fontId="15" fillId="8" borderId="18" xfId="0" applyNumberFormat="1" applyFont="1" applyFill="1" applyBorder="1" applyAlignment="1">
      <alignment horizontal="center"/>
    </xf>
    <xf numFmtId="20" fontId="15" fillId="8" borderId="16" xfId="0" applyNumberFormat="1" applyFont="1" applyFill="1" applyBorder="1" applyAlignment="1">
      <alignment horizontal="center"/>
    </xf>
    <xf numFmtId="20" fontId="15" fillId="8" borderId="17" xfId="0" applyNumberFormat="1" applyFont="1" applyFill="1" applyBorder="1" applyAlignment="1">
      <alignment horizontal="center"/>
    </xf>
    <xf numFmtId="0" fontId="2" fillId="8" borderId="8" xfId="0" applyFont="1" applyFill="1" applyBorder="1" applyAlignment="1">
      <alignment horizontal="center"/>
    </xf>
    <xf numFmtId="20" fontId="18" fillId="8" borderId="31" xfId="0" applyNumberFormat="1" applyFont="1" applyFill="1" applyBorder="1" applyAlignment="1">
      <alignment horizontal="center"/>
    </xf>
    <xf numFmtId="20" fontId="15" fillId="8" borderId="34" xfId="0" applyNumberFormat="1" applyFont="1" applyFill="1" applyBorder="1" applyAlignment="1">
      <alignment horizontal="center"/>
    </xf>
    <xf numFmtId="20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2" fillId="8" borderId="16" xfId="0" applyFont="1" applyFill="1" applyBorder="1" applyAlignment="1">
      <alignment horizontal="center"/>
    </xf>
    <xf numFmtId="0" fontId="2" fillId="8" borderId="20" xfId="0" applyFont="1" applyFill="1" applyBorder="1" applyAlignment="1">
      <alignment horizontal="center"/>
    </xf>
    <xf numFmtId="0" fontId="2" fillId="8" borderId="17" xfId="0" applyFont="1" applyFill="1" applyBorder="1" applyAlignment="1">
      <alignment horizontal="center"/>
    </xf>
    <xf numFmtId="20" fontId="5" fillId="2" borderId="58" xfId="0" applyNumberFormat="1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vertical="center"/>
    </xf>
    <xf numFmtId="0" fontId="5" fillId="2" borderId="52" xfId="0" applyFont="1" applyFill="1" applyBorder="1" applyAlignment="1">
      <alignment vertical="center"/>
    </xf>
    <xf numFmtId="0" fontId="8" fillId="2" borderId="58" xfId="0" applyFont="1" applyFill="1" applyBorder="1" applyAlignment="1">
      <alignment horizontal="center"/>
    </xf>
    <xf numFmtId="0" fontId="8" fillId="2" borderId="51" xfId="0" applyFont="1" applyFill="1" applyBorder="1" applyAlignment="1">
      <alignment horizontal="center"/>
    </xf>
    <xf numFmtId="0" fontId="8" fillId="2" borderId="52" xfId="0" applyFont="1" applyFill="1" applyBorder="1" applyAlignment="1">
      <alignment horizontal="center"/>
    </xf>
    <xf numFmtId="0" fontId="8" fillId="2" borderId="58" xfId="0" applyFont="1" applyFill="1" applyBorder="1"/>
    <xf numFmtId="0" fontId="8" fillId="2" borderId="51" xfId="0" applyFont="1" applyFill="1" applyBorder="1"/>
    <xf numFmtId="0" fontId="2" fillId="8" borderId="19" xfId="0" applyFont="1" applyFill="1" applyBorder="1"/>
    <xf numFmtId="20" fontId="2" fillId="8" borderId="63" xfId="0" applyNumberFormat="1" applyFont="1" applyFill="1" applyBorder="1" applyAlignment="1">
      <alignment horizontal="center"/>
    </xf>
    <xf numFmtId="20" fontId="2" fillId="8" borderId="42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2" fillId="8" borderId="18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20" fontId="2" fillId="8" borderId="69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20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20" fontId="11" fillId="0" borderId="0" xfId="0" applyNumberFormat="1" applyFont="1" applyAlignment="1">
      <alignment horizontal="center" vertical="center"/>
    </xf>
    <xf numFmtId="20" fontId="2" fillId="7" borderId="38" xfId="0" applyNumberFormat="1" applyFont="1" applyFill="1" applyBorder="1" applyAlignment="1">
      <alignment horizontal="center"/>
    </xf>
    <xf numFmtId="20" fontId="2" fillId="7" borderId="23" xfId="0" applyNumberFormat="1" applyFont="1" applyFill="1" applyBorder="1" applyAlignment="1">
      <alignment horizontal="center"/>
    </xf>
    <xf numFmtId="20" fontId="2" fillId="7" borderId="21" xfId="0" applyNumberFormat="1" applyFont="1" applyFill="1" applyBorder="1" applyAlignment="1">
      <alignment horizontal="center"/>
    </xf>
    <xf numFmtId="20" fontId="2" fillId="7" borderId="22" xfId="0" applyNumberFormat="1" applyFont="1" applyFill="1" applyBorder="1" applyAlignment="1">
      <alignment horizontal="center"/>
    </xf>
    <xf numFmtId="20" fontId="8" fillId="7" borderId="30" xfId="0" applyNumberFormat="1" applyFont="1" applyFill="1" applyBorder="1" applyAlignment="1">
      <alignment horizontal="center"/>
    </xf>
    <xf numFmtId="20" fontId="2" fillId="7" borderId="40" xfId="0" applyNumberFormat="1" applyFont="1" applyFill="1" applyBorder="1" applyAlignment="1">
      <alignment horizontal="center"/>
    </xf>
    <xf numFmtId="0" fontId="2" fillId="7" borderId="19" xfId="0" applyFont="1" applyFill="1" applyBorder="1" applyAlignment="1">
      <alignment horizontal="center" vertical="center"/>
    </xf>
    <xf numFmtId="20" fontId="2" fillId="7" borderId="8" xfId="0" applyNumberFormat="1" applyFont="1" applyFill="1" applyBorder="1" applyAlignment="1">
      <alignment horizontal="center" vertical="center"/>
    </xf>
    <xf numFmtId="20" fontId="2" fillId="7" borderId="11" xfId="0" applyNumberFormat="1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20" fontId="2" fillId="7" borderId="7" xfId="0" applyNumberFormat="1" applyFont="1" applyFill="1" applyBorder="1" applyAlignment="1">
      <alignment horizontal="center" vertical="center"/>
    </xf>
    <xf numFmtId="20" fontId="8" fillId="7" borderId="4" xfId="0" applyNumberFormat="1" applyFont="1" applyFill="1" applyBorder="1" applyAlignment="1">
      <alignment horizontal="center" vertical="center"/>
    </xf>
    <xf numFmtId="20" fontId="2" fillId="7" borderId="36" xfId="0" applyNumberFormat="1" applyFont="1" applyFill="1" applyBorder="1" applyAlignment="1">
      <alignment horizontal="center" vertical="center"/>
    </xf>
    <xf numFmtId="0" fontId="2" fillId="7" borderId="40" xfId="0" applyFont="1" applyFill="1" applyBorder="1" applyAlignment="1">
      <alignment horizontal="center" vertical="center"/>
    </xf>
    <xf numFmtId="0" fontId="2" fillId="7" borderId="36" xfId="0" applyFont="1" applyFill="1" applyBorder="1" applyAlignment="1">
      <alignment horizontal="center" vertical="center"/>
    </xf>
    <xf numFmtId="0" fontId="2" fillId="7" borderId="61" xfId="0" applyFont="1" applyFill="1" applyBorder="1" applyAlignment="1">
      <alignment horizontal="center" vertical="center"/>
    </xf>
    <xf numFmtId="20" fontId="2" fillId="7" borderId="61" xfId="0" applyNumberFormat="1" applyFont="1" applyFill="1" applyBorder="1" applyAlignment="1">
      <alignment horizontal="center" vertical="center"/>
    </xf>
    <xf numFmtId="20" fontId="2" fillId="7" borderId="38" xfId="0" applyNumberFormat="1" applyFont="1" applyFill="1" applyBorder="1" applyAlignment="1">
      <alignment horizontal="center" vertical="center"/>
    </xf>
    <xf numFmtId="20" fontId="8" fillId="7" borderId="37" xfId="0" applyNumberFormat="1" applyFont="1" applyFill="1" applyBorder="1" applyAlignment="1">
      <alignment horizontal="center" vertical="center"/>
    </xf>
    <xf numFmtId="20" fontId="2" fillId="7" borderId="40" xfId="0" applyNumberFormat="1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horizontal="center"/>
    </xf>
    <xf numFmtId="0" fontId="2" fillId="7" borderId="17" xfId="0" applyFont="1" applyFill="1" applyBorder="1" applyAlignment="1">
      <alignment horizontal="center"/>
    </xf>
    <xf numFmtId="0" fontId="2" fillId="7" borderId="28" xfId="0" applyFont="1" applyFill="1" applyBorder="1" applyAlignment="1">
      <alignment horizontal="center"/>
    </xf>
    <xf numFmtId="0" fontId="2" fillId="7" borderId="18" xfId="0" applyFont="1" applyFill="1" applyBorder="1" applyAlignment="1">
      <alignment horizontal="center"/>
    </xf>
    <xf numFmtId="0" fontId="2" fillId="7" borderId="27" xfId="0" applyFont="1" applyFill="1" applyBorder="1" applyAlignment="1">
      <alignment horizontal="center"/>
    </xf>
    <xf numFmtId="0" fontId="2" fillId="7" borderId="14" xfId="0" applyFont="1" applyFill="1" applyBorder="1" applyAlignment="1">
      <alignment horizontal="center"/>
    </xf>
    <xf numFmtId="20" fontId="8" fillId="7" borderId="3" xfId="0" applyNumberFormat="1" applyFont="1" applyFill="1" applyBorder="1" applyAlignment="1">
      <alignment horizontal="center" vertical="center"/>
    </xf>
    <xf numFmtId="0" fontId="2" fillId="7" borderId="20" xfId="0" applyFont="1" applyFill="1" applyBorder="1" applyAlignment="1">
      <alignment horizontal="center"/>
    </xf>
    <xf numFmtId="0" fontId="2" fillId="7" borderId="11" xfId="0" applyFont="1" applyFill="1" applyBorder="1" applyAlignment="1">
      <alignment horizontal="center"/>
    </xf>
    <xf numFmtId="20" fontId="2" fillId="7" borderId="20" xfId="0" applyNumberFormat="1" applyFont="1" applyFill="1" applyBorder="1" applyAlignment="1">
      <alignment horizontal="center" vertical="center"/>
    </xf>
    <xf numFmtId="0" fontId="2" fillId="7" borderId="20" xfId="0" applyFont="1" applyFill="1" applyBorder="1" applyAlignment="1">
      <alignment horizontal="center" vertical="center"/>
    </xf>
    <xf numFmtId="20" fontId="2" fillId="7" borderId="5" xfId="0" applyNumberFormat="1" applyFont="1" applyFill="1" applyBorder="1" applyAlignment="1">
      <alignment horizontal="center" vertical="center"/>
    </xf>
    <xf numFmtId="20" fontId="2" fillId="7" borderId="21" xfId="0" applyNumberFormat="1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7" borderId="22" xfId="0" applyFont="1" applyFill="1" applyBorder="1" applyAlignment="1">
      <alignment horizontal="center" vertical="center"/>
    </xf>
    <xf numFmtId="20" fontId="2" fillId="7" borderId="22" xfId="0" applyNumberFormat="1" applyFont="1" applyFill="1" applyBorder="1" applyAlignment="1">
      <alignment horizontal="center" vertical="center"/>
    </xf>
    <xf numFmtId="20" fontId="2" fillId="7" borderId="63" xfId="0" applyNumberFormat="1" applyFont="1" applyFill="1" applyBorder="1" applyAlignment="1">
      <alignment horizontal="center" vertical="center"/>
    </xf>
    <xf numFmtId="20" fontId="8" fillId="7" borderId="30" xfId="0" applyNumberFormat="1" applyFont="1" applyFill="1" applyBorder="1" applyAlignment="1">
      <alignment horizontal="center" vertical="center"/>
    </xf>
    <xf numFmtId="20" fontId="2" fillId="7" borderId="72" xfId="0" applyNumberFormat="1" applyFont="1" applyFill="1" applyBorder="1" applyAlignment="1">
      <alignment horizontal="center"/>
    </xf>
    <xf numFmtId="0" fontId="2" fillId="7" borderId="71" xfId="0" applyFont="1" applyFill="1" applyBorder="1" applyAlignment="1">
      <alignment horizontal="center"/>
    </xf>
    <xf numFmtId="20" fontId="2" fillId="7" borderId="70" xfId="0" applyNumberFormat="1" applyFont="1" applyFill="1" applyBorder="1" applyAlignment="1">
      <alignment horizontal="center"/>
    </xf>
    <xf numFmtId="0" fontId="2" fillId="7" borderId="70" xfId="0" applyFont="1" applyFill="1" applyBorder="1" applyAlignment="1">
      <alignment horizontal="center"/>
    </xf>
    <xf numFmtId="0" fontId="2" fillId="7" borderId="72" xfId="0" applyFont="1" applyFill="1" applyBorder="1" applyAlignment="1">
      <alignment horizontal="center"/>
    </xf>
    <xf numFmtId="20" fontId="2" fillId="7" borderId="51" xfId="0" applyNumberFormat="1" applyFont="1" applyFill="1" applyBorder="1" applyAlignment="1">
      <alignment horizontal="center"/>
    </xf>
    <xf numFmtId="20" fontId="8" fillId="7" borderId="51" xfId="0" applyNumberFormat="1" applyFont="1" applyFill="1" applyBorder="1" applyAlignment="1">
      <alignment horizontal="center"/>
    </xf>
    <xf numFmtId="20" fontId="2" fillId="7" borderId="52" xfId="0" applyNumberFormat="1" applyFont="1" applyFill="1" applyBorder="1" applyAlignment="1">
      <alignment horizontal="center"/>
    </xf>
    <xf numFmtId="0" fontId="2" fillId="8" borderId="15" xfId="0" applyFont="1" applyFill="1" applyBorder="1" applyAlignment="1">
      <alignment horizontal="center"/>
    </xf>
    <xf numFmtId="0" fontId="8" fillId="10" borderId="3" xfId="0" applyFont="1" applyFill="1" applyBorder="1" applyAlignment="1">
      <alignment horizontal="center"/>
    </xf>
    <xf numFmtId="0" fontId="8" fillId="10" borderId="6" xfId="0" applyFont="1" applyFill="1" applyBorder="1" applyAlignment="1">
      <alignment horizontal="center"/>
    </xf>
    <xf numFmtId="20" fontId="2" fillId="7" borderId="19" xfId="0" applyNumberFormat="1" applyFont="1" applyFill="1" applyBorder="1" applyAlignment="1">
      <alignment horizontal="center" vertical="center"/>
    </xf>
    <xf numFmtId="20" fontId="2" fillId="7" borderId="15" xfId="0" applyNumberFormat="1" applyFont="1" applyFill="1" applyBorder="1" applyAlignment="1">
      <alignment horizontal="center" vertical="center"/>
    </xf>
    <xf numFmtId="0" fontId="2" fillId="7" borderId="15" xfId="0" applyFont="1" applyFill="1" applyBorder="1" applyAlignment="1">
      <alignment horizontal="center" vertical="center"/>
    </xf>
    <xf numFmtId="20" fontId="2" fillId="7" borderId="39" xfId="0" applyNumberFormat="1" applyFont="1" applyFill="1" applyBorder="1" applyAlignment="1">
      <alignment horizontal="center"/>
    </xf>
    <xf numFmtId="20" fontId="8" fillId="7" borderId="37" xfId="0" applyNumberFormat="1" applyFont="1" applyFill="1" applyBorder="1" applyAlignment="1">
      <alignment horizontal="center"/>
    </xf>
    <xf numFmtId="20" fontId="2" fillId="7" borderId="63" xfId="0" applyNumberFormat="1" applyFont="1" applyFill="1" applyBorder="1" applyAlignment="1">
      <alignment horizontal="center"/>
    </xf>
    <xf numFmtId="20" fontId="2" fillId="7" borderId="30" xfId="0" applyNumberFormat="1" applyFont="1" applyFill="1" applyBorder="1" applyAlignment="1">
      <alignment horizontal="center"/>
    </xf>
    <xf numFmtId="20" fontId="2" fillId="7" borderId="42" xfId="0" applyNumberFormat="1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61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7" fillId="0" borderId="22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4" fillId="0" borderId="14" xfId="0" applyFont="1" applyBorder="1" applyAlignment="1">
      <alignment horizontal="center" vertical="center"/>
    </xf>
    <xf numFmtId="0" fontId="15" fillId="0" borderId="61" xfId="0" applyFont="1" applyBorder="1" applyAlignment="1">
      <alignment horizontal="center"/>
    </xf>
    <xf numFmtId="0" fontId="5" fillId="0" borderId="3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6" fillId="0" borderId="11" xfId="0" applyFont="1" applyBorder="1"/>
    <xf numFmtId="0" fontId="14" fillId="0" borderId="61" xfId="0" applyFont="1" applyBorder="1" applyAlignment="1">
      <alignment horizontal="center"/>
    </xf>
    <xf numFmtId="0" fontId="2" fillId="0" borderId="70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4" fillId="0" borderId="17" xfId="0" applyFont="1" applyBorder="1" applyAlignment="1">
      <alignment horizontal="center" vertical="center" wrapText="1"/>
    </xf>
    <xf numFmtId="0" fontId="14" fillId="0" borderId="60" xfId="0" applyFont="1" applyBorder="1" applyAlignment="1">
      <alignment horizontal="center"/>
    </xf>
    <xf numFmtId="0" fontId="14" fillId="0" borderId="11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/>
    </xf>
    <xf numFmtId="0" fontId="2" fillId="0" borderId="19" xfId="0" applyFont="1" applyBorder="1"/>
    <xf numFmtId="0" fontId="10" fillId="0" borderId="1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15" fillId="0" borderId="5" xfId="0" applyFont="1" applyBorder="1"/>
    <xf numFmtId="0" fontId="15" fillId="0" borderId="3" xfId="0" applyFont="1" applyBorder="1" applyAlignment="1">
      <alignment horizontal="center"/>
    </xf>
    <xf numFmtId="20" fontId="15" fillId="0" borderId="4" xfId="0" applyNumberFormat="1" applyFont="1" applyBorder="1" applyAlignment="1">
      <alignment horizontal="center"/>
    </xf>
    <xf numFmtId="20" fontId="15" fillId="3" borderId="5" xfId="0" applyNumberFormat="1" applyFont="1" applyFill="1" applyBorder="1" applyAlignment="1">
      <alignment horizontal="center"/>
    </xf>
    <xf numFmtId="20" fontId="15" fillId="3" borderId="3" xfId="0" applyNumberFormat="1" applyFont="1" applyFill="1" applyBorder="1" applyAlignment="1">
      <alignment horizontal="center"/>
    </xf>
    <xf numFmtId="20" fontId="18" fillId="3" borderId="8" xfId="0" applyNumberFormat="1" applyFont="1" applyFill="1" applyBorder="1" applyAlignment="1">
      <alignment horizontal="center"/>
    </xf>
    <xf numFmtId="0" fontId="15" fillId="0" borderId="0" xfId="0" applyFont="1"/>
    <xf numFmtId="0" fontId="2" fillId="0" borderId="58" xfId="0" applyFont="1" applyBorder="1"/>
    <xf numFmtId="20" fontId="10" fillId="7" borderId="5" xfId="0" applyNumberFormat="1" applyFont="1" applyFill="1" applyBorder="1" applyAlignment="1">
      <alignment horizontal="center"/>
    </xf>
    <xf numFmtId="20" fontId="10" fillId="7" borderId="20" xfId="0" applyNumberFormat="1" applyFont="1" applyFill="1" applyBorder="1" applyAlignment="1">
      <alignment horizontal="center"/>
    </xf>
    <xf numFmtId="20" fontId="10" fillId="7" borderId="19" xfId="0" applyNumberFormat="1" applyFont="1" applyFill="1" applyBorder="1" applyAlignment="1">
      <alignment horizontal="center"/>
    </xf>
    <xf numFmtId="20" fontId="10" fillId="7" borderId="11" xfId="0" applyNumberFormat="1" applyFont="1" applyFill="1" applyBorder="1" applyAlignment="1">
      <alignment horizontal="center"/>
    </xf>
    <xf numFmtId="20" fontId="11" fillId="7" borderId="4" xfId="0" applyNumberFormat="1" applyFont="1" applyFill="1" applyBorder="1" applyAlignment="1">
      <alignment horizontal="center"/>
    </xf>
    <xf numFmtId="20" fontId="10" fillId="7" borderId="6" xfId="0" applyNumberFormat="1" applyFont="1" applyFill="1" applyBorder="1" applyAlignment="1">
      <alignment horizontal="center"/>
    </xf>
    <xf numFmtId="20" fontId="10" fillId="0" borderId="4" xfId="0" applyNumberFormat="1" applyFont="1" applyBorder="1" applyAlignment="1">
      <alignment horizontal="center"/>
    </xf>
    <xf numFmtId="0" fontId="10" fillId="0" borderId="68" xfId="0" applyFont="1" applyBorder="1" applyAlignment="1">
      <alignment horizontal="center"/>
    </xf>
    <xf numFmtId="20" fontId="10" fillId="7" borderId="49" xfId="0" applyNumberFormat="1" applyFont="1" applyFill="1" applyBorder="1" applyAlignment="1">
      <alignment horizontal="center"/>
    </xf>
    <xf numFmtId="20" fontId="10" fillId="7" borderId="29" xfId="0" applyNumberFormat="1" applyFont="1" applyFill="1" applyBorder="1" applyAlignment="1">
      <alignment horizontal="center"/>
    </xf>
    <xf numFmtId="20" fontId="10" fillId="7" borderId="13" xfId="0" applyNumberFormat="1" applyFont="1" applyFill="1" applyBorder="1" applyAlignment="1">
      <alignment horizontal="center"/>
    </xf>
    <xf numFmtId="20" fontId="10" fillId="7" borderId="50" xfId="0" applyNumberFormat="1" applyFont="1" applyFill="1" applyBorder="1" applyAlignment="1">
      <alignment horizontal="center"/>
    </xf>
    <xf numFmtId="20" fontId="10" fillId="7" borderId="69" xfId="0" applyNumberFormat="1" applyFont="1" applyFill="1" applyBorder="1" applyAlignment="1">
      <alignment horizontal="center"/>
    </xf>
    <xf numFmtId="20" fontId="11" fillId="7" borderId="10" xfId="0" applyNumberFormat="1" applyFont="1" applyFill="1" applyBorder="1" applyAlignment="1">
      <alignment horizontal="center"/>
    </xf>
    <xf numFmtId="20" fontId="10" fillId="7" borderId="68" xfId="0" applyNumberFormat="1" applyFont="1" applyFill="1" applyBorder="1" applyAlignment="1">
      <alignment horizontal="center"/>
    </xf>
    <xf numFmtId="20" fontId="10" fillId="8" borderId="36" xfId="0" applyNumberFormat="1" applyFont="1" applyFill="1" applyBorder="1" applyAlignment="1">
      <alignment horizontal="center"/>
    </xf>
    <xf numFmtId="20" fontId="10" fillId="8" borderId="73" xfId="0" applyNumberFormat="1" applyFont="1" applyFill="1" applyBorder="1" applyAlignment="1">
      <alignment horizontal="center"/>
    </xf>
    <xf numFmtId="20" fontId="10" fillId="8" borderId="61" xfId="0" applyNumberFormat="1" applyFont="1" applyFill="1" applyBorder="1" applyAlignment="1">
      <alignment horizontal="center"/>
    </xf>
    <xf numFmtId="20" fontId="10" fillId="8" borderId="74" xfId="0" applyNumberFormat="1" applyFont="1" applyFill="1" applyBorder="1" applyAlignment="1">
      <alignment horizontal="center"/>
    </xf>
    <xf numFmtId="20" fontId="10" fillId="8" borderId="75" xfId="0" applyNumberFormat="1" applyFont="1" applyFill="1" applyBorder="1" applyAlignment="1">
      <alignment horizontal="center"/>
    </xf>
    <xf numFmtId="20" fontId="10" fillId="8" borderId="38" xfId="0" applyNumberFormat="1" applyFont="1" applyFill="1" applyBorder="1" applyAlignment="1">
      <alignment horizontal="center"/>
    </xf>
    <xf numFmtId="20" fontId="11" fillId="8" borderId="37" xfId="0" applyNumberFormat="1" applyFont="1" applyFill="1" applyBorder="1" applyAlignment="1">
      <alignment horizontal="center"/>
    </xf>
    <xf numFmtId="20" fontId="10" fillId="8" borderId="40" xfId="0" applyNumberFormat="1" applyFont="1" applyFill="1" applyBorder="1" applyAlignment="1">
      <alignment horizontal="center"/>
    </xf>
    <xf numFmtId="0" fontId="14" fillId="0" borderId="7" xfId="0" applyFont="1" applyBorder="1" applyAlignment="1">
      <alignment horizontal="left"/>
    </xf>
    <xf numFmtId="0" fontId="5" fillId="9" borderId="38" xfId="0" applyFont="1" applyFill="1" applyBorder="1" applyAlignment="1">
      <alignment horizontal="center" vertical="center"/>
    </xf>
    <xf numFmtId="0" fontId="5" fillId="9" borderId="37" xfId="0" applyFont="1" applyFill="1" applyBorder="1" applyAlignment="1">
      <alignment horizontal="center" vertical="center"/>
    </xf>
    <xf numFmtId="0" fontId="5" fillId="9" borderId="40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 textRotation="90"/>
    </xf>
    <xf numFmtId="0" fontId="3" fillId="2" borderId="56" xfId="0" applyFont="1" applyFill="1" applyBorder="1" applyAlignment="1">
      <alignment horizontal="center" vertical="center" textRotation="90"/>
    </xf>
    <xf numFmtId="0" fontId="8" fillId="6" borderId="58" xfId="0" applyFont="1" applyFill="1" applyBorder="1" applyAlignment="1">
      <alignment horizontal="center"/>
    </xf>
    <xf numFmtId="0" fontId="8" fillId="6" borderId="51" xfId="0" applyFont="1" applyFill="1" applyBorder="1" applyAlignment="1">
      <alignment horizontal="center"/>
    </xf>
    <xf numFmtId="0" fontId="8" fillId="6" borderId="52" xfId="0" applyFont="1" applyFill="1" applyBorder="1" applyAlignment="1">
      <alignment horizontal="center"/>
    </xf>
    <xf numFmtId="0" fontId="24" fillId="0" borderId="0" xfId="0" applyFont="1" applyAlignment="1">
      <alignment horizontal="center" vertical="center"/>
    </xf>
    <xf numFmtId="0" fontId="1" fillId="8" borderId="1" xfId="0" applyFont="1" applyFill="1" applyBorder="1" applyAlignment="1">
      <alignment horizontal="center"/>
    </xf>
    <xf numFmtId="0" fontId="1" fillId="8" borderId="9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5" fillId="9" borderId="58" xfId="0" applyFont="1" applyFill="1" applyBorder="1" applyAlignment="1">
      <alignment horizontal="center" vertical="center"/>
    </xf>
    <xf numFmtId="0" fontId="5" fillId="9" borderId="51" xfId="0" applyFont="1" applyFill="1" applyBorder="1" applyAlignment="1">
      <alignment horizontal="center" vertical="center"/>
    </xf>
    <xf numFmtId="0" fontId="8" fillId="11" borderId="58" xfId="0" applyFont="1" applyFill="1" applyBorder="1" applyAlignment="1">
      <alignment horizontal="center"/>
    </xf>
    <xf numFmtId="0" fontId="8" fillId="11" borderId="51" xfId="0" applyFont="1" applyFill="1" applyBorder="1" applyAlignment="1">
      <alignment horizontal="center"/>
    </xf>
    <xf numFmtId="0" fontId="8" fillId="11" borderId="52" xfId="0" applyFont="1" applyFill="1" applyBorder="1" applyAlignment="1">
      <alignment horizontal="center"/>
    </xf>
    <xf numFmtId="0" fontId="20" fillId="0" borderId="44" xfId="0" applyFont="1" applyBorder="1" applyAlignment="1">
      <alignment horizontal="left"/>
    </xf>
    <xf numFmtId="0" fontId="20" fillId="0" borderId="45" xfId="0" applyFont="1" applyBorder="1" applyAlignment="1">
      <alignment horizontal="left"/>
    </xf>
    <xf numFmtId="0" fontId="8" fillId="9" borderId="1" xfId="0" applyFont="1" applyFill="1" applyBorder="1" applyAlignment="1">
      <alignment horizontal="center" vertical="center"/>
    </xf>
    <xf numFmtId="0" fontId="8" fillId="9" borderId="9" xfId="0" applyFont="1" applyFill="1" applyBorder="1" applyAlignment="1">
      <alignment horizontal="center" vertical="center"/>
    </xf>
    <xf numFmtId="0" fontId="8" fillId="9" borderId="2" xfId="0" applyFont="1" applyFill="1" applyBorder="1" applyAlignment="1">
      <alignment horizontal="center" vertical="center"/>
    </xf>
    <xf numFmtId="0" fontId="8" fillId="9" borderId="38" xfId="0" applyFont="1" applyFill="1" applyBorder="1" applyAlignment="1">
      <alignment horizontal="center" vertical="center"/>
    </xf>
    <xf numFmtId="0" fontId="8" fillId="9" borderId="37" xfId="0" applyFont="1" applyFill="1" applyBorder="1" applyAlignment="1">
      <alignment horizontal="center" vertical="center"/>
    </xf>
    <xf numFmtId="0" fontId="8" fillId="9" borderId="40" xfId="0" applyFont="1" applyFill="1" applyBorder="1" applyAlignment="1">
      <alignment horizontal="center" vertical="center"/>
    </xf>
    <xf numFmtId="0" fontId="8" fillId="9" borderId="58" xfId="0" applyFont="1" applyFill="1" applyBorder="1" applyAlignment="1">
      <alignment horizontal="center"/>
    </xf>
    <xf numFmtId="0" fontId="8" fillId="9" borderId="51" xfId="0" applyFont="1" applyFill="1" applyBorder="1" applyAlignment="1">
      <alignment horizontal="center"/>
    </xf>
    <xf numFmtId="0" fontId="8" fillId="9" borderId="52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 textRotation="90"/>
    </xf>
    <xf numFmtId="0" fontId="3" fillId="2" borderId="0" xfId="0" applyFont="1" applyFill="1" applyAlignment="1">
      <alignment horizontal="center" vertical="center" textRotation="90"/>
    </xf>
    <xf numFmtId="0" fontId="3" fillId="2" borderId="37" xfId="0" applyFont="1" applyFill="1" applyBorder="1" applyAlignment="1">
      <alignment horizontal="center" vertical="center" textRotation="90"/>
    </xf>
    <xf numFmtId="0" fontId="20" fillId="0" borderId="44" xfId="0" applyFont="1" applyBorder="1" applyAlignment="1">
      <alignment horizontal="left" vertical="center"/>
    </xf>
    <xf numFmtId="0" fontId="20" fillId="0" borderId="45" xfId="0" applyFont="1" applyBorder="1" applyAlignment="1">
      <alignment horizontal="left" vertical="center"/>
    </xf>
    <xf numFmtId="0" fontId="23" fillId="8" borderId="0" xfId="0" applyFont="1" applyFill="1" applyAlignment="1">
      <alignment horizontal="left"/>
    </xf>
    <xf numFmtId="0" fontId="5" fillId="8" borderId="58" xfId="0" applyFont="1" applyFill="1" applyBorder="1" applyAlignment="1">
      <alignment horizontal="center"/>
    </xf>
    <xf numFmtId="0" fontId="5" fillId="8" borderId="51" xfId="0" applyFont="1" applyFill="1" applyBorder="1" applyAlignment="1">
      <alignment horizontal="center"/>
    </xf>
    <xf numFmtId="0" fontId="5" fillId="8" borderId="52" xfId="0" applyFont="1" applyFill="1" applyBorder="1" applyAlignment="1">
      <alignment horizontal="center"/>
    </xf>
    <xf numFmtId="0" fontId="20" fillId="0" borderId="66" xfId="0" applyFont="1" applyBorder="1" applyAlignment="1">
      <alignment horizontal="left"/>
    </xf>
    <xf numFmtId="0" fontId="20" fillId="0" borderId="65" xfId="0" applyFont="1" applyBorder="1" applyAlignment="1">
      <alignment horizontal="left"/>
    </xf>
    <xf numFmtId="0" fontId="20" fillId="0" borderId="67" xfId="0" applyFont="1" applyBorder="1" applyAlignment="1">
      <alignment horizontal="left"/>
    </xf>
    <xf numFmtId="0" fontId="19" fillId="0" borderId="46" xfId="0" applyFont="1" applyBorder="1" applyAlignment="1">
      <alignment horizontal="left" vertical="center"/>
    </xf>
    <xf numFmtId="0" fontId="19" fillId="0" borderId="47" xfId="0" applyFont="1" applyBorder="1" applyAlignment="1">
      <alignment horizontal="left" vertical="center"/>
    </xf>
    <xf numFmtId="0" fontId="3" fillId="2" borderId="57" xfId="0" applyFont="1" applyFill="1" applyBorder="1" applyAlignment="1">
      <alignment horizontal="center" vertical="center" textRotation="90"/>
    </xf>
    <xf numFmtId="0" fontId="5" fillId="6" borderId="58" xfId="0" applyFont="1" applyFill="1" applyBorder="1" applyAlignment="1">
      <alignment horizontal="center" vertical="center"/>
    </xf>
    <xf numFmtId="0" fontId="5" fillId="6" borderId="51" xfId="0" applyFont="1" applyFill="1" applyBorder="1" applyAlignment="1">
      <alignment horizontal="center" vertical="center"/>
    </xf>
    <xf numFmtId="0" fontId="5" fillId="6" borderId="52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6" borderId="58" xfId="0" applyFont="1" applyFill="1" applyBorder="1" applyAlignment="1">
      <alignment horizontal="center"/>
    </xf>
    <xf numFmtId="0" fontId="5" fillId="6" borderId="51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 vertical="center" textRotation="90"/>
    </xf>
    <xf numFmtId="0" fontId="3" fillId="2" borderId="35" xfId="0" applyFont="1" applyFill="1" applyBorder="1" applyAlignment="1">
      <alignment horizontal="center" vertical="center" textRotation="90"/>
    </xf>
    <xf numFmtId="0" fontId="1" fillId="7" borderId="1" xfId="0" applyFont="1" applyFill="1" applyBorder="1" applyAlignment="1">
      <alignment horizontal="center"/>
    </xf>
    <xf numFmtId="0" fontId="1" fillId="7" borderId="9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3" fillId="7" borderId="58" xfId="0" applyFont="1" applyFill="1" applyBorder="1" applyAlignment="1">
      <alignment horizontal="center"/>
    </xf>
    <xf numFmtId="0" fontId="3" fillId="7" borderId="51" xfId="0" applyFont="1" applyFill="1" applyBorder="1" applyAlignment="1">
      <alignment horizontal="center"/>
    </xf>
    <xf numFmtId="0" fontId="3" fillId="7" borderId="52" xfId="0" applyFont="1" applyFill="1" applyBorder="1" applyAlignment="1">
      <alignment horizontal="center"/>
    </xf>
    <xf numFmtId="0" fontId="23" fillId="7" borderId="0" xfId="0" applyFont="1" applyFill="1" applyAlignment="1">
      <alignment horizontal="left"/>
    </xf>
    <xf numFmtId="0" fontId="22" fillId="0" borderId="44" xfId="0" applyFont="1" applyBorder="1" applyAlignment="1">
      <alignment horizontal="left" vertical="center"/>
    </xf>
    <xf numFmtId="0" fontId="22" fillId="0" borderId="45" xfId="0" applyFont="1" applyBorder="1" applyAlignment="1">
      <alignment horizontal="left" vertical="center"/>
    </xf>
    <xf numFmtId="0" fontId="22" fillId="0" borderId="66" xfId="0" applyFont="1" applyBorder="1" applyAlignment="1">
      <alignment horizontal="left"/>
    </xf>
    <xf numFmtId="0" fontId="22" fillId="0" borderId="65" xfId="0" applyFont="1" applyBorder="1" applyAlignment="1">
      <alignment horizontal="left"/>
    </xf>
    <xf numFmtId="0" fontId="22" fillId="0" borderId="67" xfId="0" applyFont="1" applyBorder="1" applyAlignment="1">
      <alignment horizontal="left"/>
    </xf>
    <xf numFmtId="0" fontId="21" fillId="0" borderId="46" xfId="0" applyFont="1" applyBorder="1" applyAlignment="1">
      <alignment horizontal="left" vertical="center"/>
    </xf>
    <xf numFmtId="0" fontId="21" fillId="0" borderId="47" xfId="0" applyFont="1" applyBorder="1" applyAlignment="1">
      <alignment horizontal="left" vertical="center"/>
    </xf>
    <xf numFmtId="0" fontId="22" fillId="0" borderId="44" xfId="0" applyFont="1" applyBorder="1" applyAlignment="1">
      <alignment horizontal="left"/>
    </xf>
    <xf numFmtId="0" fontId="22" fillId="0" borderId="45" xfId="0" applyFont="1" applyBorder="1" applyAlignment="1">
      <alignment horizontal="left"/>
    </xf>
    <xf numFmtId="0" fontId="5" fillId="6" borderId="52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 vertical="center"/>
    </xf>
    <xf numFmtId="0" fontId="5" fillId="7" borderId="58" xfId="0" applyFont="1" applyFill="1" applyBorder="1" applyAlignment="1">
      <alignment horizontal="center"/>
    </xf>
    <xf numFmtId="0" fontId="5" fillId="7" borderId="51" xfId="0" applyFont="1" applyFill="1" applyBorder="1" applyAlignment="1">
      <alignment horizontal="center"/>
    </xf>
    <xf numFmtId="0" fontId="5" fillId="7" borderId="52" xfId="0" applyFont="1" applyFill="1" applyBorder="1" applyAlignment="1">
      <alignment horizontal="center"/>
    </xf>
    <xf numFmtId="0" fontId="5" fillId="9" borderId="52" xfId="0" applyFont="1" applyFill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center" textRotation="90"/>
    </xf>
    <xf numFmtId="0" fontId="25" fillId="6" borderId="58" xfId="0" applyFont="1" applyFill="1" applyBorder="1" applyAlignment="1">
      <alignment horizontal="center" vertical="center"/>
    </xf>
    <xf numFmtId="0" fontId="25" fillId="6" borderId="51" xfId="0" applyFont="1" applyFill="1" applyBorder="1" applyAlignment="1">
      <alignment horizontal="center" vertical="center"/>
    </xf>
    <xf numFmtId="0" fontId="25" fillId="6" borderId="52" xfId="0" applyFont="1" applyFill="1" applyBorder="1" applyAlignment="1">
      <alignment horizontal="center" vertical="center"/>
    </xf>
    <xf numFmtId="0" fontId="10" fillId="0" borderId="15" xfId="0" applyFont="1" applyBorder="1"/>
    <xf numFmtId="20" fontId="10" fillId="8" borderId="20" xfId="0" applyNumberFormat="1" applyFont="1" applyFill="1" applyBorder="1" applyAlignment="1">
      <alignment horizontal="center"/>
    </xf>
    <xf numFmtId="20" fontId="10" fillId="8" borderId="19" xfId="0" applyNumberFormat="1" applyFont="1" applyFill="1" applyBorder="1" applyAlignment="1">
      <alignment horizontal="center"/>
    </xf>
    <xf numFmtId="20" fontId="10" fillId="8" borderId="11" xfId="0" applyNumberFormat="1" applyFont="1" applyFill="1" applyBorder="1" applyAlignment="1">
      <alignment horizontal="center"/>
    </xf>
    <xf numFmtId="20" fontId="10" fillId="8" borderId="3" xfId="0" applyNumberFormat="1" applyFont="1" applyFill="1" applyBorder="1" applyAlignment="1">
      <alignment horizontal="center"/>
    </xf>
    <xf numFmtId="20" fontId="11" fillId="8" borderId="4" xfId="0" applyNumberFormat="1" applyFont="1" applyFill="1" applyBorder="1" applyAlignment="1">
      <alignment horizontal="center"/>
    </xf>
    <xf numFmtId="20" fontId="10" fillId="8" borderId="6" xfId="0" applyNumberFormat="1" applyFont="1" applyFill="1" applyBorder="1" applyAlignment="1">
      <alignment horizontal="center"/>
    </xf>
    <xf numFmtId="0" fontId="10" fillId="0" borderId="4" xfId="0" applyFont="1" applyBorder="1" applyAlignment="1">
      <alignment horizontal="center"/>
    </xf>
  </cellXfs>
  <cellStyles count="1">
    <cellStyle name="Normale" xfId="0" builtinId="0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microsoft.com/office/2017/10/relationships/person" Target="persons/perso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7EBEF-9ACF-4553-9083-70E4D24A0CEF}">
  <sheetPr>
    <tabColor rgb="FF92D050"/>
  </sheetPr>
  <dimension ref="A1:Z87"/>
  <sheetViews>
    <sheetView zoomScale="80" zoomScaleNormal="80" workbookViewId="0">
      <selection activeCell="H15" sqref="H15"/>
    </sheetView>
  </sheetViews>
  <sheetFormatPr defaultColWidth="10.77734375" defaultRowHeight="16.8" x14ac:dyDescent="0.4"/>
  <cols>
    <col min="1" max="1" width="3.77734375" style="1" customWidth="1"/>
    <col min="2" max="2" width="12.77734375" style="1" customWidth="1"/>
    <col min="3" max="3" width="50.77734375" style="1" bestFit="1" customWidth="1"/>
    <col min="4" max="4" width="15.21875" style="1" customWidth="1"/>
    <col min="5" max="5" width="14.77734375" style="1" customWidth="1"/>
    <col min="6" max="6" width="12.77734375" style="1" customWidth="1"/>
    <col min="7" max="11" width="8.88671875" style="1" customWidth="1"/>
    <col min="12" max="12" width="12.77734375" style="5" customWidth="1"/>
    <col min="13" max="13" width="12.77734375" style="1" customWidth="1"/>
    <col min="14" max="14" width="2.77734375" style="1" hidden="1" customWidth="1"/>
    <col min="15" max="22" width="12.77734375" style="1" hidden="1" customWidth="1"/>
    <col min="23" max="23" width="0" style="1" hidden="1" customWidth="1"/>
    <col min="24" max="24" width="15" style="1" hidden="1" customWidth="1"/>
    <col min="25" max="16384" width="10.77734375" style="1"/>
  </cols>
  <sheetData>
    <row r="1" spans="1:22" ht="23.25" customHeight="1" x14ac:dyDescent="0.4">
      <c r="B1" s="460" t="s">
        <v>149</v>
      </c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  <c r="R1" s="460"/>
      <c r="S1" s="460"/>
      <c r="T1" s="460"/>
      <c r="U1" s="460"/>
      <c r="V1" s="460"/>
    </row>
    <row r="2" spans="1:22" ht="15.75" customHeight="1" thickBot="1" x14ac:dyDescent="0.45">
      <c r="B2" s="214" t="s">
        <v>60</v>
      </c>
      <c r="C2" s="213"/>
    </row>
    <row r="3" spans="1:22" ht="25.2" thickBot="1" x14ac:dyDescent="0.6">
      <c r="E3" s="467" t="s">
        <v>18</v>
      </c>
      <c r="F3" s="468"/>
      <c r="G3" s="468"/>
      <c r="H3" s="468"/>
      <c r="I3" s="468"/>
      <c r="J3" s="468"/>
      <c r="K3" s="468"/>
      <c r="L3" s="468"/>
      <c r="M3" s="469"/>
      <c r="N3" s="6"/>
      <c r="O3" s="423" t="s">
        <v>19</v>
      </c>
      <c r="P3" s="424"/>
      <c r="Q3" s="424"/>
      <c r="R3" s="424"/>
      <c r="S3" s="424"/>
      <c r="T3" s="424"/>
      <c r="U3" s="424"/>
      <c r="V3" s="425"/>
    </row>
    <row r="4" spans="1:22" s="7" customFormat="1" ht="51" thickBot="1" x14ac:dyDescent="0.35">
      <c r="B4" s="353" t="s">
        <v>0</v>
      </c>
      <c r="C4" s="53" t="s">
        <v>147</v>
      </c>
      <c r="D4" s="54" t="s">
        <v>20</v>
      </c>
      <c r="E4" s="59" t="s">
        <v>66</v>
      </c>
      <c r="F4" s="60" t="s">
        <v>61</v>
      </c>
      <c r="G4" s="61" t="s">
        <v>62</v>
      </c>
      <c r="H4" s="62" t="s">
        <v>63</v>
      </c>
      <c r="I4" s="62" t="s">
        <v>64</v>
      </c>
      <c r="J4" s="63" t="s">
        <v>65</v>
      </c>
      <c r="K4" s="64" t="s">
        <v>26</v>
      </c>
      <c r="L4" s="59" t="s">
        <v>27</v>
      </c>
      <c r="M4" s="59" t="s">
        <v>28</v>
      </c>
      <c r="O4" s="25" t="s">
        <v>29</v>
      </c>
      <c r="P4" s="26" t="s">
        <v>21</v>
      </c>
      <c r="Q4" s="26" t="s">
        <v>22</v>
      </c>
      <c r="R4" s="26" t="s">
        <v>23</v>
      </c>
      <c r="S4" s="26" t="s">
        <v>24</v>
      </c>
      <c r="T4" s="26" t="s">
        <v>25</v>
      </c>
      <c r="U4" s="26" t="s">
        <v>26</v>
      </c>
      <c r="V4" s="27" t="s">
        <v>30</v>
      </c>
    </row>
    <row r="5" spans="1:22" ht="16.8" customHeight="1" x14ac:dyDescent="0.4">
      <c r="A5" s="465" t="s">
        <v>102</v>
      </c>
      <c r="B5" s="49" t="s">
        <v>67</v>
      </c>
      <c r="C5" s="348" t="s">
        <v>68</v>
      </c>
      <c r="D5" s="50">
        <v>1</v>
      </c>
      <c r="E5" s="65">
        <v>0.54166666666666663</v>
      </c>
      <c r="F5" s="66"/>
      <c r="G5" s="67">
        <v>0.55138888888888893</v>
      </c>
      <c r="H5" s="68"/>
      <c r="I5" s="68"/>
      <c r="J5" s="66"/>
      <c r="K5" s="69">
        <v>0.55902777777777779</v>
      </c>
      <c r="L5" s="70">
        <v>0.56111111111111112</v>
      </c>
      <c r="M5" s="71">
        <v>0.56597222222222221</v>
      </c>
      <c r="N5" s="28"/>
      <c r="O5" s="29" t="e">
        <f>P5-$D$80</f>
        <v>#REF!</v>
      </c>
      <c r="P5" s="30" t="e">
        <f>Q5-$D$81</f>
        <v>#REF!</v>
      </c>
      <c r="Q5" s="30" t="e">
        <f>+R5-#REF!</f>
        <v>#REF!</v>
      </c>
      <c r="R5" s="30" t="e">
        <f>+U5-#REF!</f>
        <v>#REF!</v>
      </c>
      <c r="S5" s="30"/>
      <c r="T5" s="30"/>
      <c r="U5" s="30">
        <f>+V5-$D$81</f>
        <v>0.5625</v>
      </c>
      <c r="V5" s="31">
        <v>0.5625</v>
      </c>
    </row>
    <row r="6" spans="1:22" x14ac:dyDescent="0.4">
      <c r="A6" s="466"/>
      <c r="B6" s="15" t="s">
        <v>69</v>
      </c>
      <c r="C6" s="347" t="s">
        <v>70</v>
      </c>
      <c r="D6" s="9">
        <v>2</v>
      </c>
      <c r="E6" s="72"/>
      <c r="F6" s="73">
        <v>0.54652777777777772</v>
      </c>
      <c r="G6" s="74"/>
      <c r="H6" s="75">
        <v>0.55625000000000002</v>
      </c>
      <c r="I6" s="75"/>
      <c r="J6" s="73"/>
      <c r="K6" s="76">
        <v>0.56388888888888888</v>
      </c>
      <c r="L6" s="77">
        <f>+M5</f>
        <v>0.56597222222222221</v>
      </c>
      <c r="M6" s="78">
        <v>0.5708333333333333</v>
      </c>
      <c r="N6" s="32"/>
      <c r="O6" s="29" t="e">
        <f>P6-$D$80</f>
        <v>#REF!</v>
      </c>
      <c r="P6" s="30" t="e">
        <f>S6-$D$81</f>
        <v>#REF!</v>
      </c>
      <c r="Q6" s="30"/>
      <c r="R6" s="30"/>
      <c r="S6" s="30" t="e">
        <f>+T6-#REF!</f>
        <v>#REF!</v>
      </c>
      <c r="T6" s="30" t="e">
        <f>+U6-#REF!</f>
        <v>#REF!</v>
      </c>
      <c r="U6" s="30">
        <f>+V6-$D$81</f>
        <v>0.5625</v>
      </c>
      <c r="V6" s="33">
        <f>V5+$D$82</f>
        <v>0.5625</v>
      </c>
    </row>
    <row r="7" spans="1:22" x14ac:dyDescent="0.4">
      <c r="A7" s="466"/>
      <c r="B7" s="15" t="s">
        <v>229</v>
      </c>
      <c r="C7" s="347" t="s">
        <v>73</v>
      </c>
      <c r="D7" s="9">
        <v>3</v>
      </c>
      <c r="E7" s="72">
        <v>0.55138888888888893</v>
      </c>
      <c r="F7" s="73"/>
      <c r="G7" s="74"/>
      <c r="H7" s="75"/>
      <c r="I7" s="75">
        <v>0.56111111111111112</v>
      </c>
      <c r="J7" s="73"/>
      <c r="K7" s="76">
        <v>0.56874999999999998</v>
      </c>
      <c r="L7" s="77">
        <f t="shared" ref="L7" si="0">+M6</f>
        <v>0.5708333333333333</v>
      </c>
      <c r="M7" s="78">
        <v>0.5756944444444444</v>
      </c>
      <c r="N7" s="28"/>
      <c r="O7" s="29" t="e">
        <f>P7-$D$80</f>
        <v>#REF!</v>
      </c>
      <c r="P7" s="30" t="e">
        <f>Q7-$D$81</f>
        <v>#REF!</v>
      </c>
      <c r="Q7" s="30" t="e">
        <f>+R7-#REF!</f>
        <v>#REF!</v>
      </c>
      <c r="R7" s="30" t="e">
        <f>+U7-#REF!</f>
        <v>#REF!</v>
      </c>
      <c r="S7" s="30"/>
      <c r="T7" s="30"/>
      <c r="U7" s="30">
        <f>+V7-$D$81</f>
        <v>0.5625</v>
      </c>
      <c r="V7" s="33">
        <f>V6+$D$82</f>
        <v>0.5625</v>
      </c>
    </row>
    <row r="8" spans="1:22" x14ac:dyDescent="0.4">
      <c r="A8" s="466"/>
      <c r="B8" s="15" t="s">
        <v>17</v>
      </c>
      <c r="C8" s="347" t="s">
        <v>74</v>
      </c>
      <c r="D8" s="9">
        <v>4</v>
      </c>
      <c r="E8" s="72"/>
      <c r="F8" s="73">
        <v>0.55625000000000002</v>
      </c>
      <c r="G8" s="74"/>
      <c r="H8" s="75"/>
      <c r="I8" s="75"/>
      <c r="J8" s="73">
        <v>0.56597222222222221</v>
      </c>
      <c r="K8" s="76">
        <v>0.57361111111111107</v>
      </c>
      <c r="L8" s="77">
        <v>0.5756944444444444</v>
      </c>
      <c r="M8" s="78">
        <v>0.5805555555555556</v>
      </c>
      <c r="N8" s="32"/>
      <c r="O8" s="29" t="e">
        <f>P8-$D$80</f>
        <v>#REF!</v>
      </c>
      <c r="P8" s="30" t="e">
        <f>S8-$D$81</f>
        <v>#REF!</v>
      </c>
      <c r="Q8" s="30"/>
      <c r="R8" s="30"/>
      <c r="S8" s="30" t="e">
        <f>+T8-#REF!</f>
        <v>#REF!</v>
      </c>
      <c r="T8" s="30" t="e">
        <f>+U8-#REF!</f>
        <v>#REF!</v>
      </c>
      <c r="U8" s="30">
        <f>+V8-$D$81</f>
        <v>0.5625</v>
      </c>
      <c r="V8" s="33">
        <f>V7+$D$82</f>
        <v>0.5625</v>
      </c>
    </row>
    <row r="9" spans="1:22" x14ac:dyDescent="0.4">
      <c r="A9" s="466"/>
      <c r="B9" s="15" t="s">
        <v>2</v>
      </c>
      <c r="C9" s="347" t="s">
        <v>92</v>
      </c>
      <c r="D9" s="9">
        <v>5</v>
      </c>
      <c r="E9" s="72">
        <v>0.56111111111111112</v>
      </c>
      <c r="F9" s="73"/>
      <c r="G9" s="74">
        <v>0.5708333333333333</v>
      </c>
      <c r="H9" s="75"/>
      <c r="I9" s="75"/>
      <c r="J9" s="73"/>
      <c r="K9" s="76">
        <v>0.57847222222222228</v>
      </c>
      <c r="L9" s="77">
        <v>0.5805555555555556</v>
      </c>
      <c r="M9" s="78">
        <v>0.5854166666666667</v>
      </c>
      <c r="N9" s="32"/>
      <c r="O9" s="29" t="e">
        <f>P9-$D$80</f>
        <v>#REF!</v>
      </c>
      <c r="P9" s="30" t="e">
        <f>Q9-$D$81</f>
        <v>#REF!</v>
      </c>
      <c r="Q9" s="30" t="e">
        <f>+R9-#REF!</f>
        <v>#REF!</v>
      </c>
      <c r="R9" s="30" t="e">
        <f>+U9-#REF!</f>
        <v>#REF!</v>
      </c>
      <c r="S9" s="30"/>
      <c r="T9" s="30"/>
      <c r="U9" s="30">
        <f>+V9-$D$81</f>
        <v>0.5625</v>
      </c>
      <c r="V9" s="33">
        <f>V8+$D$82</f>
        <v>0.5625</v>
      </c>
    </row>
    <row r="10" spans="1:22" x14ac:dyDescent="0.4">
      <c r="A10" s="466"/>
      <c r="B10" s="15" t="s">
        <v>12</v>
      </c>
      <c r="C10" s="347" t="s">
        <v>75</v>
      </c>
      <c r="D10" s="9">
        <v>6</v>
      </c>
      <c r="E10" s="72"/>
      <c r="F10" s="73">
        <v>0.56597222222222221</v>
      </c>
      <c r="G10" s="74"/>
      <c r="H10" s="75">
        <v>0.5756944444444444</v>
      </c>
      <c r="I10" s="75"/>
      <c r="J10" s="73"/>
      <c r="K10" s="76">
        <v>0.58333333333333337</v>
      </c>
      <c r="L10" s="77">
        <v>0.5854166666666667</v>
      </c>
      <c r="M10" s="78">
        <v>0.59027777777777779</v>
      </c>
      <c r="N10" s="32"/>
      <c r="O10" s="29"/>
      <c r="P10" s="30"/>
      <c r="Q10" s="30"/>
      <c r="R10" s="30"/>
      <c r="S10" s="30"/>
      <c r="T10" s="30"/>
      <c r="U10" s="30"/>
      <c r="V10" s="33"/>
    </row>
    <row r="11" spans="1:22" x14ac:dyDescent="0.4">
      <c r="A11" s="466"/>
      <c r="B11" s="15" t="s">
        <v>76</v>
      </c>
      <c r="C11" s="347" t="s">
        <v>77</v>
      </c>
      <c r="D11" s="9">
        <v>7</v>
      </c>
      <c r="E11" s="72">
        <v>0.5708333333333333</v>
      </c>
      <c r="F11" s="73"/>
      <c r="G11" s="74"/>
      <c r="H11" s="75"/>
      <c r="I11" s="75">
        <v>0.5805555555555556</v>
      </c>
      <c r="J11" s="73"/>
      <c r="K11" s="76">
        <v>0.58819444444444446</v>
      </c>
      <c r="L11" s="77">
        <f>+M10</f>
        <v>0.59027777777777779</v>
      </c>
      <c r="M11" s="78">
        <v>0.59513888888888888</v>
      </c>
      <c r="N11" s="32"/>
      <c r="O11" s="29" t="e">
        <f t="shared" ref="O11:O18" si="1">P11-$D$80</f>
        <v>#REF!</v>
      </c>
      <c r="P11" s="30" t="e">
        <f>S11-$D$81</f>
        <v>#REF!</v>
      </c>
      <c r="Q11" s="30"/>
      <c r="R11" s="30"/>
      <c r="S11" s="30" t="e">
        <f>+T11-#REF!</f>
        <v>#REF!</v>
      </c>
      <c r="T11" s="30" t="e">
        <f>+U11-#REF!</f>
        <v>#REF!</v>
      </c>
      <c r="U11" s="30">
        <f t="shared" ref="U11:U18" si="2">+V11-$D$81</f>
        <v>0.5625</v>
      </c>
      <c r="V11" s="33">
        <f>V9+$D$82</f>
        <v>0.5625</v>
      </c>
    </row>
    <row r="12" spans="1:22" x14ac:dyDescent="0.4">
      <c r="A12" s="466"/>
      <c r="B12" s="15" t="s">
        <v>79</v>
      </c>
      <c r="C12" s="347" t="s">
        <v>80</v>
      </c>
      <c r="D12" s="9">
        <v>8</v>
      </c>
      <c r="E12" s="72"/>
      <c r="F12" s="73">
        <v>0.5756944444444444</v>
      </c>
      <c r="G12" s="74"/>
      <c r="H12" s="75"/>
      <c r="I12" s="75"/>
      <c r="J12" s="73">
        <v>0.5854166666666667</v>
      </c>
      <c r="K12" s="76">
        <v>0.59305555555555556</v>
      </c>
      <c r="L12" s="77">
        <v>0.59513888888888888</v>
      </c>
      <c r="M12" s="78">
        <v>0.6</v>
      </c>
      <c r="N12" s="32"/>
      <c r="O12" s="29" t="e">
        <f t="shared" si="1"/>
        <v>#REF!</v>
      </c>
      <c r="P12" s="30" t="e">
        <f>Q12-$D$81</f>
        <v>#REF!</v>
      </c>
      <c r="Q12" s="30" t="e">
        <f>+R12-#REF!</f>
        <v>#REF!</v>
      </c>
      <c r="R12" s="30" t="e">
        <f>+U12-#REF!</f>
        <v>#REF!</v>
      </c>
      <c r="S12" s="30"/>
      <c r="T12" s="30"/>
      <c r="U12" s="30">
        <f t="shared" si="2"/>
        <v>0.5625</v>
      </c>
      <c r="V12" s="33">
        <f t="shared" ref="V12:V18" si="3">V11+$D$82</f>
        <v>0.5625</v>
      </c>
    </row>
    <row r="13" spans="1:22" x14ac:dyDescent="0.4">
      <c r="A13" s="466"/>
      <c r="B13" s="15" t="s">
        <v>82</v>
      </c>
      <c r="C13" s="347" t="s">
        <v>83</v>
      </c>
      <c r="D13" s="9">
        <v>9</v>
      </c>
      <c r="E13" s="72">
        <v>0.5805555555555556</v>
      </c>
      <c r="F13" s="73"/>
      <c r="G13" s="74">
        <v>0.59027777777777779</v>
      </c>
      <c r="H13" s="75"/>
      <c r="I13" s="75"/>
      <c r="J13" s="73"/>
      <c r="K13" s="76">
        <v>0.59791666666666665</v>
      </c>
      <c r="L13" s="77">
        <v>0.6</v>
      </c>
      <c r="M13" s="78">
        <v>0.60486111111111107</v>
      </c>
      <c r="N13" s="32"/>
      <c r="O13" s="29" t="e">
        <f t="shared" si="1"/>
        <v>#REF!</v>
      </c>
      <c r="P13" s="30" t="e">
        <f>S13-$D$81</f>
        <v>#REF!</v>
      </c>
      <c r="Q13" s="30"/>
      <c r="R13" s="30"/>
      <c r="S13" s="30" t="e">
        <f>+T13-#REF!</f>
        <v>#REF!</v>
      </c>
      <c r="T13" s="30" t="e">
        <f>+U13-#REF!</f>
        <v>#REF!</v>
      </c>
      <c r="U13" s="30">
        <f t="shared" si="2"/>
        <v>0.5625</v>
      </c>
      <c r="V13" s="33">
        <f t="shared" si="3"/>
        <v>0.5625</v>
      </c>
    </row>
    <row r="14" spans="1:22" x14ac:dyDescent="0.4">
      <c r="A14" s="466"/>
      <c r="B14" s="15" t="s">
        <v>5</v>
      </c>
      <c r="C14" s="347" t="s">
        <v>81</v>
      </c>
      <c r="D14" s="9">
        <v>10</v>
      </c>
      <c r="E14" s="72"/>
      <c r="F14" s="73">
        <v>0.5854166666666667</v>
      </c>
      <c r="G14" s="74"/>
      <c r="H14" s="75">
        <v>0.59513888888888888</v>
      </c>
      <c r="I14" s="75"/>
      <c r="J14" s="73"/>
      <c r="K14" s="76">
        <v>0.60277777777777775</v>
      </c>
      <c r="L14" s="77">
        <v>0.60486111111111107</v>
      </c>
      <c r="M14" s="78">
        <v>0.60972222222222228</v>
      </c>
      <c r="N14" s="32"/>
      <c r="O14" s="29" t="e">
        <f t="shared" si="1"/>
        <v>#REF!</v>
      </c>
      <c r="P14" s="30" t="e">
        <f>Q14-$D$81</f>
        <v>#REF!</v>
      </c>
      <c r="Q14" s="30" t="e">
        <f>+R14-#REF!</f>
        <v>#REF!</v>
      </c>
      <c r="R14" s="30" t="e">
        <f>+U14-#REF!</f>
        <v>#REF!</v>
      </c>
      <c r="S14" s="30"/>
      <c r="T14" s="30"/>
      <c r="U14" s="30">
        <f t="shared" si="2"/>
        <v>0.5625</v>
      </c>
      <c r="V14" s="33">
        <f t="shared" si="3"/>
        <v>0.5625</v>
      </c>
    </row>
    <row r="15" spans="1:22" x14ac:dyDescent="0.4">
      <c r="A15" s="466"/>
      <c r="B15" s="15" t="s">
        <v>1</v>
      </c>
      <c r="C15" s="347" t="s">
        <v>87</v>
      </c>
      <c r="D15" s="9">
        <v>11</v>
      </c>
      <c r="E15" s="72">
        <v>0.59027777777777779</v>
      </c>
      <c r="F15" s="73"/>
      <c r="G15" s="74"/>
      <c r="H15" s="75"/>
      <c r="I15" s="75">
        <v>0.6</v>
      </c>
      <c r="J15" s="73"/>
      <c r="K15" s="76">
        <v>0.60763888888888884</v>
      </c>
      <c r="L15" s="77">
        <f>+M14</f>
        <v>0.60972222222222228</v>
      </c>
      <c r="M15" s="78">
        <v>0.61458333333333337</v>
      </c>
      <c r="N15" s="32"/>
      <c r="O15" s="29" t="e">
        <f t="shared" si="1"/>
        <v>#REF!</v>
      </c>
      <c r="P15" s="30" t="e">
        <f>S15-$D$81</f>
        <v>#REF!</v>
      </c>
      <c r="Q15" s="30"/>
      <c r="R15" s="30"/>
      <c r="S15" s="30" t="e">
        <f>+T15-#REF!</f>
        <v>#REF!</v>
      </c>
      <c r="T15" s="30" t="e">
        <f>+U15-#REF!</f>
        <v>#REF!</v>
      </c>
      <c r="U15" s="30">
        <f t="shared" si="2"/>
        <v>0.5625</v>
      </c>
      <c r="V15" s="33">
        <f t="shared" si="3"/>
        <v>0.5625</v>
      </c>
    </row>
    <row r="16" spans="1:22" x14ac:dyDescent="0.4">
      <c r="A16" s="466"/>
      <c r="B16" s="15" t="s">
        <v>8</v>
      </c>
      <c r="C16" s="347" t="s">
        <v>88</v>
      </c>
      <c r="D16" s="9">
        <v>12</v>
      </c>
      <c r="E16" s="72"/>
      <c r="F16" s="73">
        <v>0.59513888888888888</v>
      </c>
      <c r="G16" s="74"/>
      <c r="H16" s="75"/>
      <c r="I16" s="75"/>
      <c r="J16" s="73">
        <v>0.60486111111111107</v>
      </c>
      <c r="K16" s="76">
        <v>0.61250000000000004</v>
      </c>
      <c r="L16" s="77">
        <v>0.61458333333333337</v>
      </c>
      <c r="M16" s="78">
        <v>0.61944444444444446</v>
      </c>
      <c r="N16" s="32"/>
      <c r="O16" s="29" t="e">
        <f t="shared" si="1"/>
        <v>#REF!</v>
      </c>
      <c r="P16" s="30" t="e">
        <f>Q16-$D$81</f>
        <v>#REF!</v>
      </c>
      <c r="Q16" s="30" t="e">
        <f>+R16-#REF!</f>
        <v>#REF!</v>
      </c>
      <c r="R16" s="30" t="e">
        <f>+U16-#REF!</f>
        <v>#REF!</v>
      </c>
      <c r="S16" s="30"/>
      <c r="T16" s="30"/>
      <c r="U16" s="30">
        <f t="shared" si="2"/>
        <v>0.5625</v>
      </c>
      <c r="V16" s="33">
        <f t="shared" si="3"/>
        <v>0.5625</v>
      </c>
    </row>
    <row r="17" spans="1:26" x14ac:dyDescent="0.4">
      <c r="A17" s="466"/>
      <c r="B17" s="15" t="s">
        <v>13</v>
      </c>
      <c r="C17" s="347" t="s">
        <v>84</v>
      </c>
      <c r="D17" s="9">
        <v>13</v>
      </c>
      <c r="E17" s="72">
        <v>0.6</v>
      </c>
      <c r="F17" s="73"/>
      <c r="G17" s="74">
        <v>0.60972222222222228</v>
      </c>
      <c r="H17" s="75"/>
      <c r="I17" s="75"/>
      <c r="J17" s="73"/>
      <c r="K17" s="76">
        <v>0.61736111111111114</v>
      </c>
      <c r="L17" s="77">
        <v>0.61944444444444446</v>
      </c>
      <c r="M17" s="78">
        <v>0.62430555555555556</v>
      </c>
      <c r="N17" s="32"/>
      <c r="O17" s="29" t="e">
        <f t="shared" si="1"/>
        <v>#REF!</v>
      </c>
      <c r="P17" s="30" t="e">
        <f>S17-$D$81</f>
        <v>#REF!</v>
      </c>
      <c r="Q17" s="30"/>
      <c r="R17" s="30"/>
      <c r="S17" s="30" t="e">
        <f>+T17-#REF!</f>
        <v>#REF!</v>
      </c>
      <c r="T17" s="30" t="e">
        <f>+U17-#REF!</f>
        <v>#REF!</v>
      </c>
      <c r="U17" s="30">
        <f t="shared" si="2"/>
        <v>0.5625</v>
      </c>
      <c r="V17" s="33">
        <f t="shared" si="3"/>
        <v>0.5625</v>
      </c>
    </row>
    <row r="18" spans="1:26" x14ac:dyDescent="0.4">
      <c r="A18" s="466"/>
      <c r="B18" s="15" t="s">
        <v>15</v>
      </c>
      <c r="C18" s="349" t="s">
        <v>369</v>
      </c>
      <c r="D18" s="9">
        <v>14</v>
      </c>
      <c r="E18" s="84"/>
      <c r="F18" s="73">
        <v>0.60486111111111107</v>
      </c>
      <c r="G18" s="74"/>
      <c r="H18" s="75">
        <v>0.61458333333333337</v>
      </c>
      <c r="I18" s="75"/>
      <c r="J18" s="73"/>
      <c r="K18" s="84">
        <v>0.62222222222222223</v>
      </c>
      <c r="L18" s="77">
        <v>0.62430555555555556</v>
      </c>
      <c r="M18" s="86">
        <v>0.62916666666666665</v>
      </c>
      <c r="N18" s="32"/>
      <c r="O18" s="29" t="e">
        <f t="shared" si="1"/>
        <v>#REF!</v>
      </c>
      <c r="P18" s="30" t="e">
        <f>Q18-$D$81</f>
        <v>#REF!</v>
      </c>
      <c r="Q18" s="30" t="e">
        <f>+R18-#REF!</f>
        <v>#REF!</v>
      </c>
      <c r="R18" s="30" t="e">
        <f>+U18-#REF!</f>
        <v>#REF!</v>
      </c>
      <c r="S18" s="30"/>
      <c r="T18" s="30"/>
      <c r="U18" s="30">
        <f t="shared" si="2"/>
        <v>0.5625</v>
      </c>
      <c r="V18" s="33">
        <f t="shared" si="3"/>
        <v>0.5625</v>
      </c>
    </row>
    <row r="19" spans="1:26" x14ac:dyDescent="0.4">
      <c r="A19" s="466"/>
      <c r="B19" s="8" t="s">
        <v>113</v>
      </c>
      <c r="C19" s="347" t="s">
        <v>114</v>
      </c>
      <c r="D19" s="9">
        <v>15</v>
      </c>
      <c r="E19" s="74">
        <v>0.60972222222222228</v>
      </c>
      <c r="F19" s="141"/>
      <c r="G19" s="142"/>
      <c r="H19" s="143"/>
      <c r="I19" s="143">
        <v>0.61944444444444446</v>
      </c>
      <c r="J19" s="141"/>
      <c r="K19" s="84">
        <v>0.62708333333333333</v>
      </c>
      <c r="L19" s="77">
        <v>0.62916666666666665</v>
      </c>
      <c r="M19" s="86">
        <v>0.63402777777777775</v>
      </c>
      <c r="N19" s="32"/>
      <c r="O19" s="29"/>
      <c r="P19" s="30"/>
      <c r="Q19" s="30"/>
      <c r="R19" s="30"/>
      <c r="S19" s="30"/>
      <c r="T19" s="30"/>
      <c r="U19" s="30"/>
      <c r="V19" s="33"/>
    </row>
    <row r="20" spans="1:26" x14ac:dyDescent="0.4">
      <c r="A20" s="466"/>
      <c r="B20" s="1" t="s">
        <v>97</v>
      </c>
      <c r="C20" s="40" t="s">
        <v>98</v>
      </c>
      <c r="D20" s="9">
        <v>16</v>
      </c>
      <c r="E20" s="81"/>
      <c r="F20" s="92">
        <v>0.61458333333333337</v>
      </c>
      <c r="G20" s="90"/>
      <c r="H20" s="91"/>
      <c r="I20" s="91"/>
      <c r="J20" s="92">
        <v>0.62430555555555556</v>
      </c>
      <c r="K20" s="84">
        <v>0.63194444444444442</v>
      </c>
      <c r="L20" s="77">
        <v>0.63402777777777775</v>
      </c>
      <c r="M20" s="86">
        <v>0.63888888888888884</v>
      </c>
      <c r="N20" s="32"/>
      <c r="O20" s="29"/>
      <c r="P20" s="30"/>
      <c r="Q20" s="30"/>
      <c r="R20" s="30"/>
      <c r="S20" s="30"/>
      <c r="T20" s="30"/>
      <c r="U20" s="30"/>
      <c r="V20" s="33"/>
      <c r="Z20" s="228"/>
    </row>
    <row r="21" spans="1:26" ht="17.399999999999999" thickBot="1" x14ac:dyDescent="0.45">
      <c r="A21" s="466"/>
      <c r="B21" s="239" t="s">
        <v>85</v>
      </c>
      <c r="C21" s="350" t="s">
        <v>86</v>
      </c>
      <c r="D21" s="55">
        <v>17</v>
      </c>
      <c r="E21" s="90">
        <v>0.61944444444444446</v>
      </c>
      <c r="F21" s="92"/>
      <c r="G21" s="90">
        <v>0.62916666666666665</v>
      </c>
      <c r="H21" s="91"/>
      <c r="I21" s="91"/>
      <c r="J21" s="92"/>
      <c r="K21" s="237">
        <v>0.63680555555555551</v>
      </c>
      <c r="L21" s="93">
        <v>0.63888888888888884</v>
      </c>
      <c r="M21" s="238">
        <v>0.64375000000000004</v>
      </c>
      <c r="N21" s="32"/>
      <c r="O21" s="29"/>
      <c r="P21" s="30"/>
      <c r="Q21" s="30"/>
      <c r="R21" s="30"/>
      <c r="S21" s="30"/>
      <c r="T21" s="30"/>
      <c r="U21" s="30"/>
      <c r="V21" s="33"/>
      <c r="Z21" s="228"/>
    </row>
    <row r="22" spans="1:26" ht="19.8" thickBot="1" x14ac:dyDescent="0.5">
      <c r="A22" s="461" t="s">
        <v>376</v>
      </c>
      <c r="B22" s="462"/>
      <c r="C22" s="462"/>
      <c r="D22" s="462"/>
      <c r="E22" s="462"/>
      <c r="F22" s="462"/>
      <c r="G22" s="462"/>
      <c r="H22" s="462"/>
      <c r="I22" s="462"/>
      <c r="J22" s="462"/>
      <c r="K22" s="463"/>
      <c r="L22" s="463"/>
      <c r="M22" s="464"/>
      <c r="N22" s="32"/>
      <c r="O22" s="29"/>
      <c r="P22" s="30"/>
      <c r="Q22" s="30"/>
      <c r="R22" s="30"/>
      <c r="S22" s="30"/>
      <c r="T22" s="30"/>
      <c r="U22" s="30"/>
      <c r="V22" s="33"/>
      <c r="Z22" s="228"/>
    </row>
    <row r="23" spans="1:26" ht="18" customHeight="1" x14ac:dyDescent="0.4">
      <c r="A23" s="414" t="s">
        <v>101</v>
      </c>
      <c r="B23" s="8" t="s">
        <v>14</v>
      </c>
      <c r="C23" s="351" t="s">
        <v>90</v>
      </c>
      <c r="D23" s="9">
        <v>18</v>
      </c>
      <c r="E23" s="67"/>
      <c r="F23" s="66">
        <v>0.63124999999999998</v>
      </c>
      <c r="G23" s="67"/>
      <c r="H23" s="68">
        <v>0.64097222222222228</v>
      </c>
      <c r="I23" s="68"/>
      <c r="J23" s="79"/>
      <c r="K23" s="65">
        <v>0.64861111111111114</v>
      </c>
      <c r="L23" s="70">
        <v>0.65069444444444446</v>
      </c>
      <c r="M23" s="71">
        <v>0.65555555555555556</v>
      </c>
      <c r="N23" s="32"/>
      <c r="O23" s="29"/>
      <c r="P23" s="30"/>
      <c r="Q23" s="30"/>
      <c r="R23" s="30"/>
      <c r="S23" s="30"/>
      <c r="T23" s="30"/>
      <c r="U23" s="30"/>
      <c r="V23" s="33"/>
    </row>
    <row r="24" spans="1:26" x14ac:dyDescent="0.4">
      <c r="A24" s="415"/>
      <c r="B24" s="8" t="s">
        <v>11</v>
      </c>
      <c r="C24" s="40" t="s">
        <v>91</v>
      </c>
      <c r="D24" s="9">
        <v>19</v>
      </c>
      <c r="E24" s="339">
        <v>0.63611111111111107</v>
      </c>
      <c r="F24" s="73"/>
      <c r="G24" s="74"/>
      <c r="H24" s="75"/>
      <c r="I24" s="297">
        <v>0.64583333333333337</v>
      </c>
      <c r="J24" s="80"/>
      <c r="K24" s="300">
        <v>0.65347222222222223</v>
      </c>
      <c r="L24" s="301">
        <v>0.65555555555555556</v>
      </c>
      <c r="M24" s="296">
        <v>0.66041666666666665</v>
      </c>
      <c r="N24" s="32"/>
      <c r="O24" s="29"/>
      <c r="P24" s="30"/>
      <c r="Q24" s="30"/>
      <c r="R24" s="30"/>
      <c r="S24" s="30"/>
      <c r="T24" s="30"/>
      <c r="U24" s="30"/>
      <c r="V24" s="33"/>
    </row>
    <row r="25" spans="1:26" x14ac:dyDescent="0.4">
      <c r="A25" s="415"/>
      <c r="B25" s="15" t="s">
        <v>93</v>
      </c>
      <c r="C25" s="347" t="s">
        <v>94</v>
      </c>
      <c r="D25" s="9">
        <v>20</v>
      </c>
      <c r="E25" s="295"/>
      <c r="F25" s="319">
        <v>0.64097222222222228</v>
      </c>
      <c r="G25" s="295"/>
      <c r="H25" s="298"/>
      <c r="I25" s="298"/>
      <c r="J25" s="340">
        <v>0.65069444444444446</v>
      </c>
      <c r="K25" s="300">
        <v>0.65833333333333333</v>
      </c>
      <c r="L25" s="301">
        <v>0.66041666666666665</v>
      </c>
      <c r="M25" s="296">
        <v>0.66527777777777775</v>
      </c>
      <c r="N25" s="32"/>
      <c r="O25" s="34"/>
      <c r="P25" s="35"/>
      <c r="Q25" s="30"/>
      <c r="R25" s="30"/>
      <c r="S25" s="30"/>
      <c r="T25" s="30"/>
      <c r="U25" s="30"/>
      <c r="V25" s="36" t="s">
        <v>31</v>
      </c>
      <c r="W25" s="1" t="s">
        <v>32</v>
      </c>
    </row>
    <row r="26" spans="1:26" x14ac:dyDescent="0.4">
      <c r="A26" s="415"/>
      <c r="B26" s="15" t="s">
        <v>95</v>
      </c>
      <c r="C26" s="40" t="s">
        <v>96</v>
      </c>
      <c r="D26" s="42">
        <v>21</v>
      </c>
      <c r="E26" s="339">
        <v>0.64583333333333337</v>
      </c>
      <c r="F26" s="320"/>
      <c r="G26" s="339">
        <v>0.65555555555555556</v>
      </c>
      <c r="H26" s="298"/>
      <c r="I26" s="298"/>
      <c r="J26" s="341"/>
      <c r="K26" s="300">
        <v>0.66319444444444442</v>
      </c>
      <c r="L26" s="301">
        <v>0.66527777777777775</v>
      </c>
      <c r="M26" s="296">
        <v>0.67013888888888884</v>
      </c>
      <c r="N26" s="32"/>
      <c r="O26" s="29" t="e">
        <f t="shared" ref="O26:O37" si="4">P26-$D$80</f>
        <v>#REF!</v>
      </c>
      <c r="P26" s="30" t="e">
        <f>Q26-$D$81</f>
        <v>#REF!</v>
      </c>
      <c r="Q26" s="30" t="e">
        <f>+R26-#REF!</f>
        <v>#REF!</v>
      </c>
      <c r="R26" s="30" t="e">
        <f>+U26-#REF!</f>
        <v>#REF!</v>
      </c>
      <c r="S26" s="30"/>
      <c r="T26" s="30"/>
      <c r="U26" s="30">
        <f t="shared" ref="U26:U37" si="5">+V26-$D$81</f>
        <v>0.5625</v>
      </c>
      <c r="V26" s="31">
        <f>V18+$D$84</f>
        <v>0.5625</v>
      </c>
    </row>
    <row r="27" spans="1:26" ht="17.399999999999999" customHeight="1" thickBot="1" x14ac:dyDescent="0.45">
      <c r="A27" s="456"/>
      <c r="B27" s="51" t="s">
        <v>99</v>
      </c>
      <c r="C27" s="352" t="s">
        <v>100</v>
      </c>
      <c r="D27" s="240">
        <v>22</v>
      </c>
      <c r="E27" s="291"/>
      <c r="F27" s="290">
        <v>0.65069444444444446</v>
      </c>
      <c r="G27" s="291"/>
      <c r="H27" s="292">
        <v>0.66041666666666665</v>
      </c>
      <c r="I27" s="292"/>
      <c r="J27" s="342"/>
      <c r="K27" s="289">
        <v>0.66805555555555551</v>
      </c>
      <c r="L27" s="343">
        <v>0.67013888888888884</v>
      </c>
      <c r="M27" s="294">
        <v>0.67500000000000004</v>
      </c>
      <c r="N27" s="32"/>
      <c r="O27" s="29" t="e">
        <f t="shared" si="4"/>
        <v>#REF!</v>
      </c>
      <c r="P27" s="30" t="e">
        <f>S27-$D$81</f>
        <v>#REF!</v>
      </c>
      <c r="Q27" s="30"/>
      <c r="R27" s="30"/>
      <c r="S27" s="30" t="e">
        <f>+T27-#REF!</f>
        <v>#REF!</v>
      </c>
      <c r="T27" s="30" t="e">
        <f>+U27-#REF!</f>
        <v>#REF!</v>
      </c>
      <c r="U27" s="30">
        <f t="shared" si="5"/>
        <v>0.5625</v>
      </c>
      <c r="V27" s="33">
        <f>V26+$D$82</f>
        <v>0.5625</v>
      </c>
    </row>
    <row r="28" spans="1:26" ht="19.8" thickBot="1" x14ac:dyDescent="0.45">
      <c r="A28" s="457" t="s">
        <v>377</v>
      </c>
      <c r="B28" s="458"/>
      <c r="C28" s="458"/>
      <c r="D28" s="458"/>
      <c r="E28" s="458"/>
      <c r="F28" s="458"/>
      <c r="G28" s="458"/>
      <c r="H28" s="458"/>
      <c r="I28" s="458"/>
      <c r="J28" s="458"/>
      <c r="K28" s="458"/>
      <c r="L28" s="458"/>
      <c r="M28" s="459"/>
      <c r="N28" s="32"/>
      <c r="O28" s="29" t="e">
        <f t="shared" si="4"/>
        <v>#REF!</v>
      </c>
      <c r="P28" s="30" t="e">
        <f>Q28-$D$81</f>
        <v>#REF!</v>
      </c>
      <c r="Q28" s="30" t="e">
        <f>+R28-#REF!</f>
        <v>#REF!</v>
      </c>
      <c r="R28" s="30" t="e">
        <f>+U28-#REF!</f>
        <v>#REF!</v>
      </c>
      <c r="S28" s="30"/>
      <c r="T28" s="30"/>
      <c r="U28" s="30">
        <f t="shared" si="5"/>
        <v>0.5625</v>
      </c>
      <c r="V28" s="33">
        <f>V27+$D$82</f>
        <v>0.5625</v>
      </c>
    </row>
    <row r="29" spans="1:26" ht="16.8" customHeight="1" x14ac:dyDescent="0.4">
      <c r="A29" s="414" t="s">
        <v>137</v>
      </c>
      <c r="B29" s="8" t="s">
        <v>4</v>
      </c>
      <c r="C29" s="348" t="s">
        <v>107</v>
      </c>
      <c r="D29" s="41">
        <v>23</v>
      </c>
      <c r="E29" s="84">
        <v>0.66666666666666663</v>
      </c>
      <c r="F29" s="80"/>
      <c r="G29" s="74"/>
      <c r="H29" s="75"/>
      <c r="I29" s="75">
        <v>0.67638888888888893</v>
      </c>
      <c r="J29" s="73"/>
      <c r="K29" s="85">
        <v>0.68402777777777779</v>
      </c>
      <c r="L29" s="77">
        <v>0.68611111111111112</v>
      </c>
      <c r="M29" s="86">
        <v>0.69097222222222221</v>
      </c>
      <c r="N29" s="32"/>
      <c r="O29" s="29" t="e">
        <f t="shared" si="4"/>
        <v>#REF!</v>
      </c>
      <c r="P29" s="30" t="e">
        <f>S29-$D$81</f>
        <v>#REF!</v>
      </c>
      <c r="Q29" s="30"/>
      <c r="R29" s="30"/>
      <c r="S29" s="30" t="e">
        <f>+T29-#REF!</f>
        <v>#REF!</v>
      </c>
      <c r="T29" s="30" t="e">
        <f>+U29-#REF!</f>
        <v>#REF!</v>
      </c>
      <c r="U29" s="30">
        <f t="shared" si="5"/>
        <v>0.5625</v>
      </c>
      <c r="V29" s="33">
        <f>V28+$D$82</f>
        <v>0.5625</v>
      </c>
    </row>
    <row r="30" spans="1:26" x14ac:dyDescent="0.4">
      <c r="A30" s="415"/>
      <c r="B30" s="15" t="s">
        <v>108</v>
      </c>
      <c r="C30" s="347" t="s">
        <v>127</v>
      </c>
      <c r="D30" s="42">
        <v>24</v>
      </c>
      <c r="E30" s="72"/>
      <c r="F30" s="80">
        <v>0.67152777777777772</v>
      </c>
      <c r="G30" s="81"/>
      <c r="H30" s="82"/>
      <c r="I30" s="82"/>
      <c r="J30" s="83">
        <v>0.68125000000000002</v>
      </c>
      <c r="K30" s="76">
        <v>0.68888888888888888</v>
      </c>
      <c r="L30" s="77">
        <v>0.69097222222222221</v>
      </c>
      <c r="M30" s="78">
        <v>0.6958333333333333</v>
      </c>
      <c r="N30" s="32"/>
      <c r="O30" s="29" t="e">
        <f t="shared" si="4"/>
        <v>#REF!</v>
      </c>
      <c r="P30" s="30" t="e">
        <f>Q30-$D$81</f>
        <v>#REF!</v>
      </c>
      <c r="Q30" s="30" t="e">
        <f>+R30-#REF!</f>
        <v>#REF!</v>
      </c>
      <c r="R30" s="30" t="e">
        <f>+U30-#REF!</f>
        <v>#REF!</v>
      </c>
      <c r="S30" s="30"/>
      <c r="T30" s="30"/>
      <c r="U30" s="30">
        <f t="shared" si="5"/>
        <v>0.5625</v>
      </c>
      <c r="V30" s="33">
        <f>V29+$D$82</f>
        <v>0.5625</v>
      </c>
    </row>
    <row r="31" spans="1:26" x14ac:dyDescent="0.4">
      <c r="A31" s="415"/>
      <c r="B31" s="15" t="s">
        <v>109</v>
      </c>
      <c r="C31" s="347" t="s">
        <v>110</v>
      </c>
      <c r="D31" s="41">
        <v>25</v>
      </c>
      <c r="E31" s="72">
        <v>0.67638888888888893</v>
      </c>
      <c r="F31" s="80"/>
      <c r="G31" s="74">
        <v>0.68611111111111112</v>
      </c>
      <c r="H31" s="75"/>
      <c r="I31" s="75"/>
      <c r="J31" s="73"/>
      <c r="K31" s="76">
        <v>0.69374999999999998</v>
      </c>
      <c r="L31" s="77">
        <f t="shared" ref="L31" si="6">+M30</f>
        <v>0.6958333333333333</v>
      </c>
      <c r="M31" s="78">
        <v>0.7006944444444444</v>
      </c>
      <c r="N31" s="32"/>
      <c r="O31" s="29" t="e">
        <f t="shared" si="4"/>
        <v>#REF!</v>
      </c>
      <c r="P31" s="30" t="e">
        <f>S31-$D$81</f>
        <v>#REF!</v>
      </c>
      <c r="Q31" s="30"/>
      <c r="R31" s="30"/>
      <c r="S31" s="30" t="e">
        <f>+T31-#REF!</f>
        <v>#REF!</v>
      </c>
      <c r="T31" s="30" t="e">
        <f>+U31-#REF!</f>
        <v>#REF!</v>
      </c>
      <c r="U31" s="30">
        <f t="shared" si="5"/>
        <v>0.5625</v>
      </c>
      <c r="V31" s="33">
        <f>V30+$D$82</f>
        <v>0.5625</v>
      </c>
    </row>
    <row r="32" spans="1:26" x14ac:dyDescent="0.4">
      <c r="A32" s="415"/>
      <c r="B32" s="15" t="s">
        <v>16</v>
      </c>
      <c r="C32" s="347" t="s">
        <v>78</v>
      </c>
      <c r="D32" s="9">
        <v>26</v>
      </c>
      <c r="E32" s="72"/>
      <c r="F32" s="80">
        <v>0.68125000000000002</v>
      </c>
      <c r="G32" s="74"/>
      <c r="H32" s="75">
        <v>0.69097222222222221</v>
      </c>
      <c r="I32" s="75"/>
      <c r="J32" s="73"/>
      <c r="K32" s="76">
        <v>0.69861111111111107</v>
      </c>
      <c r="L32" s="77">
        <v>0.7006944444444444</v>
      </c>
      <c r="M32" s="78">
        <v>0.7055555555555556</v>
      </c>
      <c r="N32" s="32"/>
      <c r="O32" s="29" t="e">
        <f t="shared" si="4"/>
        <v>#REF!</v>
      </c>
      <c r="P32" s="30" t="e">
        <f>Q32-$D$81</f>
        <v>#REF!</v>
      </c>
      <c r="Q32" s="30" t="e">
        <f>+R32-#REF!</f>
        <v>#REF!</v>
      </c>
      <c r="R32" s="30" t="e">
        <f>+U32-#REF!</f>
        <v>#REF!</v>
      </c>
      <c r="S32" s="30"/>
      <c r="T32" s="30"/>
      <c r="U32" s="30" t="e">
        <f t="shared" si="5"/>
        <v>#REF!</v>
      </c>
      <c r="V32" s="33" t="e">
        <f>#REF!+$D$82</f>
        <v>#REF!</v>
      </c>
    </row>
    <row r="33" spans="1:23" ht="16.8" customHeight="1" x14ac:dyDescent="0.4">
      <c r="A33" s="415"/>
      <c r="B33" s="15" t="s">
        <v>111</v>
      </c>
      <c r="C33" s="347" t="s">
        <v>112</v>
      </c>
      <c r="D33" s="9">
        <v>27</v>
      </c>
      <c r="E33" s="72">
        <v>0.68611111111111112</v>
      </c>
      <c r="F33" s="80"/>
      <c r="G33" s="74"/>
      <c r="H33" s="75"/>
      <c r="I33" s="75">
        <v>0.6958333333333333</v>
      </c>
      <c r="J33" s="73"/>
      <c r="K33" s="76">
        <v>0.70347222222222228</v>
      </c>
      <c r="L33" s="77">
        <v>0.7055555555555556</v>
      </c>
      <c r="M33" s="78">
        <v>0.7104166666666667</v>
      </c>
      <c r="N33" s="28"/>
      <c r="O33" s="29" t="e">
        <f t="shared" si="4"/>
        <v>#REF!</v>
      </c>
      <c r="P33" s="30" t="e">
        <f>S33-$D$81</f>
        <v>#REF!</v>
      </c>
      <c r="Q33" s="30"/>
      <c r="R33" s="30"/>
      <c r="S33" s="30" t="e">
        <f>+T33-#REF!</f>
        <v>#REF!</v>
      </c>
      <c r="T33" s="30" t="e">
        <f>+U33-#REF!</f>
        <v>#REF!</v>
      </c>
      <c r="U33" s="30" t="e">
        <f t="shared" si="5"/>
        <v>#REF!</v>
      </c>
      <c r="V33" s="31" t="e">
        <f>V32+$D$84</f>
        <v>#REF!</v>
      </c>
    </row>
    <row r="34" spans="1:23" x14ac:dyDescent="0.4">
      <c r="A34" s="415"/>
      <c r="B34" s="15" t="s">
        <v>131</v>
      </c>
      <c r="C34" s="347" t="s">
        <v>132</v>
      </c>
      <c r="D34" s="14">
        <v>28</v>
      </c>
      <c r="E34" s="72"/>
      <c r="F34" s="80">
        <v>0.69097222222222221</v>
      </c>
      <c r="G34" s="74"/>
      <c r="H34" s="75"/>
      <c r="I34" s="75"/>
      <c r="J34" s="73">
        <v>0.7006944444444444</v>
      </c>
      <c r="K34" s="76">
        <v>0.70833333333333337</v>
      </c>
      <c r="L34" s="77">
        <v>0.7104166666666667</v>
      </c>
      <c r="M34" s="78">
        <v>0.71527777777777779</v>
      </c>
      <c r="N34" s="28"/>
      <c r="O34" s="29" t="e">
        <f t="shared" si="4"/>
        <v>#REF!</v>
      </c>
      <c r="P34" s="30" t="e">
        <f>Q34-$D$81</f>
        <v>#REF!</v>
      </c>
      <c r="Q34" s="30" t="e">
        <f>+R34-#REF!</f>
        <v>#REF!</v>
      </c>
      <c r="R34" s="30" t="e">
        <f>+U34-#REF!</f>
        <v>#REF!</v>
      </c>
      <c r="S34" s="30"/>
      <c r="T34" s="30"/>
      <c r="U34" s="30" t="e">
        <f t="shared" si="5"/>
        <v>#REF!</v>
      </c>
      <c r="V34" s="33" t="e">
        <f>V33+$D$82</f>
        <v>#REF!</v>
      </c>
    </row>
    <row r="35" spans="1:23" x14ac:dyDescent="0.4">
      <c r="A35" s="415"/>
      <c r="B35" s="15" t="s">
        <v>105</v>
      </c>
      <c r="C35" s="347" t="s">
        <v>106</v>
      </c>
      <c r="D35" s="9">
        <v>29</v>
      </c>
      <c r="E35" s="72">
        <v>0.6958333333333333</v>
      </c>
      <c r="F35" s="80"/>
      <c r="G35" s="74">
        <v>0.7055555555555556</v>
      </c>
      <c r="H35" s="75"/>
      <c r="I35" s="75"/>
      <c r="J35" s="73"/>
      <c r="K35" s="76">
        <v>0.71319444444444446</v>
      </c>
      <c r="L35" s="77">
        <v>0.71527777777777779</v>
      </c>
      <c r="M35" s="78">
        <v>0.72013888888888888</v>
      </c>
      <c r="N35" s="28"/>
      <c r="O35" s="29" t="e">
        <f t="shared" si="4"/>
        <v>#REF!</v>
      </c>
      <c r="P35" s="30" t="e">
        <f>S35-$D$81</f>
        <v>#REF!</v>
      </c>
      <c r="Q35" s="30"/>
      <c r="R35" s="30"/>
      <c r="S35" s="30" t="e">
        <f>+T35-#REF!</f>
        <v>#REF!</v>
      </c>
      <c r="T35" s="30" t="e">
        <f>+U35-#REF!</f>
        <v>#REF!</v>
      </c>
      <c r="U35" s="30" t="e">
        <f t="shared" si="5"/>
        <v>#REF!</v>
      </c>
      <c r="V35" s="33" t="e">
        <f>V34+$D$82</f>
        <v>#REF!</v>
      </c>
    </row>
    <row r="36" spans="1:23" ht="17.399999999999999" thickBot="1" x14ac:dyDescent="0.45">
      <c r="A36" s="456"/>
      <c r="B36" s="51" t="s">
        <v>117</v>
      </c>
      <c r="C36" s="352" t="s">
        <v>118</v>
      </c>
      <c r="D36" s="9">
        <v>30</v>
      </c>
      <c r="E36" s="72"/>
      <c r="F36" s="80">
        <v>0.7006944444444444</v>
      </c>
      <c r="G36" s="74"/>
      <c r="H36" s="75">
        <v>0.7104166666666667</v>
      </c>
      <c r="I36" s="75"/>
      <c r="J36" s="73"/>
      <c r="K36" s="76">
        <v>0.71805555555555556</v>
      </c>
      <c r="L36" s="77">
        <v>0.72013888888888888</v>
      </c>
      <c r="M36" s="78">
        <v>0.72499999999999998</v>
      </c>
      <c r="N36" s="28"/>
      <c r="O36" s="29" t="e">
        <f t="shared" si="4"/>
        <v>#REF!</v>
      </c>
      <c r="P36" s="30" t="e">
        <f>Q36-$D$81</f>
        <v>#REF!</v>
      </c>
      <c r="Q36" s="30" t="e">
        <f>+R36-#REF!</f>
        <v>#REF!</v>
      </c>
      <c r="R36" s="30" t="e">
        <f>+U36-#REF!</f>
        <v>#REF!</v>
      </c>
      <c r="S36" s="30"/>
      <c r="T36" s="30"/>
      <c r="U36" s="30" t="e">
        <f t="shared" si="5"/>
        <v>#REF!</v>
      </c>
      <c r="V36" s="33" t="e">
        <f>V35+$D$82</f>
        <v>#REF!</v>
      </c>
    </row>
    <row r="37" spans="1:23" ht="16.2" customHeight="1" thickBot="1" x14ac:dyDescent="0.45">
      <c r="A37" s="457" t="s">
        <v>138</v>
      </c>
      <c r="B37" s="458"/>
      <c r="C37" s="458"/>
      <c r="D37" s="458"/>
      <c r="E37" s="458"/>
      <c r="F37" s="458"/>
      <c r="G37" s="458"/>
      <c r="H37" s="458"/>
      <c r="I37" s="458"/>
      <c r="J37" s="458"/>
      <c r="K37" s="458"/>
      <c r="L37" s="458"/>
      <c r="M37" s="458"/>
      <c r="N37" s="459"/>
      <c r="O37" s="29" t="e">
        <f t="shared" si="4"/>
        <v>#REF!</v>
      </c>
      <c r="P37" s="30" t="e">
        <f>S37-$D$81</f>
        <v>#REF!</v>
      </c>
      <c r="Q37" s="30"/>
      <c r="R37" s="30"/>
      <c r="S37" s="30" t="e">
        <f>+T37-#REF!</f>
        <v>#REF!</v>
      </c>
      <c r="T37" s="30" t="e">
        <f>+U37-#REF!</f>
        <v>#REF!</v>
      </c>
      <c r="U37" s="30" t="e">
        <f t="shared" si="5"/>
        <v>#REF!</v>
      </c>
      <c r="V37" s="33" t="e">
        <f>V36+$D$82</f>
        <v>#REF!</v>
      </c>
    </row>
    <row r="38" spans="1:23" ht="18.600000000000001" customHeight="1" x14ac:dyDescent="0.4">
      <c r="A38" s="414" t="s">
        <v>137</v>
      </c>
      <c r="B38" s="49" t="s">
        <v>115</v>
      </c>
      <c r="C38" s="348" t="s">
        <v>116</v>
      </c>
      <c r="D38" s="9">
        <v>31</v>
      </c>
      <c r="E38" s="72">
        <v>0.71319444444444446</v>
      </c>
      <c r="F38" s="80"/>
      <c r="G38" s="74"/>
      <c r="H38" s="75"/>
      <c r="I38" s="75">
        <v>0.72291666666666665</v>
      </c>
      <c r="J38" s="73"/>
      <c r="K38" s="76">
        <v>0.73055555555555551</v>
      </c>
      <c r="L38" s="88">
        <v>0.73263888888888884</v>
      </c>
      <c r="M38" s="78">
        <v>0.73750000000000004</v>
      </c>
      <c r="N38" s="28"/>
      <c r="O38" s="29"/>
      <c r="P38" s="30"/>
      <c r="Q38" s="30"/>
      <c r="R38" s="30"/>
      <c r="S38" s="30"/>
      <c r="T38" s="30"/>
      <c r="U38" s="30"/>
      <c r="V38" s="33"/>
    </row>
    <row r="39" spans="1:23" x14ac:dyDescent="0.4">
      <c r="A39" s="415"/>
      <c r="B39" s="15" t="s">
        <v>126</v>
      </c>
      <c r="C39" s="347" t="s">
        <v>128</v>
      </c>
      <c r="D39" s="14">
        <v>32</v>
      </c>
      <c r="E39" s="84"/>
      <c r="F39" s="80">
        <v>0.71805555555555556</v>
      </c>
      <c r="G39" s="74"/>
      <c r="H39" s="75"/>
      <c r="I39" s="75"/>
      <c r="J39" s="73">
        <v>0.72777777777777775</v>
      </c>
      <c r="K39" s="85">
        <v>0.73541666666666672</v>
      </c>
      <c r="L39" s="77">
        <v>0.73750000000000004</v>
      </c>
      <c r="M39" s="86">
        <v>0.74236111111111114</v>
      </c>
      <c r="N39" s="28"/>
      <c r="O39" s="29" t="e">
        <f>P39-$D$80</f>
        <v>#REF!</v>
      </c>
      <c r="P39" s="30" t="e">
        <f>Q39-$D$81</f>
        <v>#REF!</v>
      </c>
      <c r="Q39" s="30" t="e">
        <f>+R39-#REF!</f>
        <v>#REF!</v>
      </c>
      <c r="R39" s="30" t="e">
        <f>+U39-#REF!</f>
        <v>#REF!</v>
      </c>
      <c r="S39" s="30"/>
      <c r="T39" s="30"/>
      <c r="U39" s="30" t="e">
        <f>+V39-$D$81</f>
        <v>#REF!</v>
      </c>
      <c r="V39" s="33" t="e">
        <f>V37+$D$82</f>
        <v>#REF!</v>
      </c>
    </row>
    <row r="40" spans="1:23" x14ac:dyDescent="0.4">
      <c r="A40" s="415"/>
      <c r="B40" s="15" t="s">
        <v>129</v>
      </c>
      <c r="C40" s="347" t="s">
        <v>130</v>
      </c>
      <c r="D40" s="9">
        <v>33</v>
      </c>
      <c r="E40" s="72">
        <v>0.72291666666666665</v>
      </c>
      <c r="F40" s="87"/>
      <c r="G40" s="81">
        <v>0.73263888888888884</v>
      </c>
      <c r="H40" s="82"/>
      <c r="I40" s="82"/>
      <c r="J40" s="83"/>
      <c r="K40" s="76">
        <v>0.74027777777777781</v>
      </c>
      <c r="L40" s="88">
        <v>0.74236111111111114</v>
      </c>
      <c r="M40" s="78">
        <v>0.74722222222222223</v>
      </c>
      <c r="N40" s="28"/>
      <c r="O40" s="29" t="e">
        <f>P40-$D$80</f>
        <v>#REF!</v>
      </c>
      <c r="P40" s="30" t="e">
        <f>S40-$D$81</f>
        <v>#REF!</v>
      </c>
      <c r="Q40" s="30"/>
      <c r="R40" s="30"/>
      <c r="S40" s="30" t="e">
        <f>+T40-#REF!</f>
        <v>#REF!</v>
      </c>
      <c r="T40" s="30" t="e">
        <f>+U40-#REF!</f>
        <v>#REF!</v>
      </c>
      <c r="U40" s="30" t="e">
        <f>+V40-$D$81</f>
        <v>#REF!</v>
      </c>
      <c r="V40" s="33" t="e">
        <f>V39+$D$82</f>
        <v>#REF!</v>
      </c>
    </row>
    <row r="41" spans="1:23" x14ac:dyDescent="0.4">
      <c r="A41" s="415"/>
      <c r="B41" s="15" t="s">
        <v>123</v>
      </c>
      <c r="C41" s="347" t="s">
        <v>124</v>
      </c>
      <c r="D41" s="42">
        <v>34</v>
      </c>
      <c r="E41" s="72"/>
      <c r="F41" s="80">
        <v>0.72777777777777775</v>
      </c>
      <c r="G41" s="74"/>
      <c r="H41" s="75">
        <v>0.73750000000000004</v>
      </c>
      <c r="I41" s="75"/>
      <c r="J41" s="73"/>
      <c r="K41" s="76">
        <v>0.74513888888888891</v>
      </c>
      <c r="L41" s="77">
        <v>0.74722222222222223</v>
      </c>
      <c r="M41" s="78">
        <v>0.75208333333333333</v>
      </c>
      <c r="N41" s="28"/>
      <c r="O41" s="29" t="e">
        <f>P41-$D$80</f>
        <v>#REF!</v>
      </c>
      <c r="P41" s="30" t="e">
        <f>Q41-$D$81</f>
        <v>#REF!</v>
      </c>
      <c r="Q41" s="30" t="e">
        <f>+R41-#REF!</f>
        <v>#REF!</v>
      </c>
      <c r="R41" s="30" t="e">
        <f>+U41-#REF!</f>
        <v>#REF!</v>
      </c>
      <c r="S41" s="30"/>
      <c r="T41" s="30"/>
      <c r="U41" s="30" t="e">
        <f>+V41-$D$81</f>
        <v>#REF!</v>
      </c>
      <c r="V41" s="33" t="e">
        <f>V40+$D$82</f>
        <v>#REF!</v>
      </c>
    </row>
    <row r="42" spans="1:23" x14ac:dyDescent="0.4">
      <c r="A42" s="415"/>
      <c r="B42" s="15" t="s">
        <v>231</v>
      </c>
      <c r="C42" s="347" t="s">
        <v>374</v>
      </c>
      <c r="D42" s="9">
        <v>35</v>
      </c>
      <c r="E42" s="72">
        <v>0.73263888888888884</v>
      </c>
      <c r="F42" s="80"/>
      <c r="G42" s="74"/>
      <c r="H42" s="75"/>
      <c r="I42" s="75">
        <v>0.74236111111111114</v>
      </c>
      <c r="J42" s="73"/>
      <c r="K42" s="76">
        <v>0.75</v>
      </c>
      <c r="L42" s="77">
        <v>0.75208333333333333</v>
      </c>
      <c r="M42" s="78">
        <v>0.75694444444444442</v>
      </c>
      <c r="N42" s="28"/>
      <c r="O42" s="29"/>
      <c r="P42" s="30"/>
      <c r="Q42" s="30"/>
      <c r="R42" s="30"/>
      <c r="S42" s="30"/>
      <c r="T42" s="30"/>
      <c r="U42" s="30"/>
      <c r="V42" s="33"/>
    </row>
    <row r="43" spans="1:23" ht="16.8" customHeight="1" x14ac:dyDescent="0.4">
      <c r="A43" s="415"/>
      <c r="B43" s="15" t="s">
        <v>230</v>
      </c>
      <c r="C43" s="347" t="s">
        <v>125</v>
      </c>
      <c r="D43" s="9">
        <v>36</v>
      </c>
      <c r="E43" s="72"/>
      <c r="F43" s="80">
        <v>0.73750000000000004</v>
      </c>
      <c r="G43" s="74"/>
      <c r="H43" s="75"/>
      <c r="I43" s="75"/>
      <c r="J43" s="73">
        <v>0.74722222222222223</v>
      </c>
      <c r="K43" s="76">
        <v>0.75486111111111109</v>
      </c>
      <c r="L43" s="77">
        <v>0.75694444444444442</v>
      </c>
      <c r="M43" s="78">
        <v>0.76180555555555551</v>
      </c>
      <c r="N43" s="28"/>
      <c r="O43" s="29" t="e">
        <f>P43-$D$80</f>
        <v>#REF!</v>
      </c>
      <c r="P43" s="30" t="e">
        <f>S43-$D$81</f>
        <v>#REF!</v>
      </c>
      <c r="Q43" s="30"/>
      <c r="R43" s="30"/>
      <c r="S43" s="30" t="e">
        <f>+T43-#REF!</f>
        <v>#REF!</v>
      </c>
      <c r="T43" s="30" t="e">
        <f>+U43-#REF!</f>
        <v>#REF!</v>
      </c>
      <c r="U43" s="30" t="e">
        <f>+V43-$D$81</f>
        <v>#REF!</v>
      </c>
      <c r="V43" s="33" t="e">
        <f>V41+$D$82</f>
        <v>#REF!</v>
      </c>
    </row>
    <row r="44" spans="1:23" x14ac:dyDescent="0.4">
      <c r="A44" s="415"/>
      <c r="B44" s="15" t="s">
        <v>121</v>
      </c>
      <c r="C44" s="347" t="s">
        <v>122</v>
      </c>
      <c r="D44" s="14">
        <v>37</v>
      </c>
      <c r="E44" s="72">
        <v>0.74236111111111114</v>
      </c>
      <c r="F44" s="80"/>
      <c r="G44" s="74">
        <v>0.75208333333333333</v>
      </c>
      <c r="H44" s="75"/>
      <c r="I44" s="75"/>
      <c r="J44" s="73"/>
      <c r="K44" s="76">
        <v>0.75972222222222219</v>
      </c>
      <c r="L44" s="77">
        <v>0.76180555555555551</v>
      </c>
      <c r="M44" s="78">
        <v>0.76666666666666672</v>
      </c>
      <c r="N44" s="28"/>
      <c r="O44" s="29" t="e">
        <f>P44-$D$80</f>
        <v>#REF!</v>
      </c>
      <c r="P44" s="30" t="e">
        <f>Q44-$D$81</f>
        <v>#REF!</v>
      </c>
      <c r="Q44" s="30" t="e">
        <f>+R44-#REF!</f>
        <v>#REF!</v>
      </c>
      <c r="R44" s="30" t="e">
        <f>+U44-#REF!</f>
        <v>#REF!</v>
      </c>
      <c r="S44" s="30"/>
      <c r="T44" s="30"/>
      <c r="U44" s="30" t="e">
        <f>+V44-$D$81</f>
        <v>#REF!</v>
      </c>
      <c r="V44" s="33" t="e">
        <f>V43+$D$82</f>
        <v>#REF!</v>
      </c>
    </row>
    <row r="45" spans="1:23" x14ac:dyDescent="0.4">
      <c r="A45" s="415"/>
      <c r="B45" s="15" t="s">
        <v>133</v>
      </c>
      <c r="C45" s="347" t="s">
        <v>134</v>
      </c>
      <c r="D45" s="9">
        <v>38</v>
      </c>
      <c r="E45" s="72"/>
      <c r="F45" s="80">
        <v>0.74722222222222223</v>
      </c>
      <c r="G45" s="74"/>
      <c r="H45" s="75">
        <v>0.75694444444444442</v>
      </c>
      <c r="I45" s="75"/>
      <c r="J45" s="73"/>
      <c r="K45" s="76">
        <v>0.76458333333333328</v>
      </c>
      <c r="L45" s="77">
        <v>0.76666666666666672</v>
      </c>
      <c r="M45" s="78">
        <v>0.77152777777777781</v>
      </c>
      <c r="N45" s="28"/>
      <c r="O45" s="29" t="e">
        <f>P45-$D$80</f>
        <v>#REF!</v>
      </c>
      <c r="P45" s="30" t="e">
        <f>S45-$D$81</f>
        <v>#REF!</v>
      </c>
      <c r="Q45" s="30"/>
      <c r="R45" s="30"/>
      <c r="S45" s="30" t="e">
        <f>+T45-#REF!</f>
        <v>#REF!</v>
      </c>
      <c r="T45" s="30" t="e">
        <f>+U45-#REF!</f>
        <v>#REF!</v>
      </c>
      <c r="U45" s="30" t="e">
        <f>+V45-$D$81</f>
        <v>#REF!</v>
      </c>
      <c r="V45" s="33" t="e">
        <f>V44+$D$82</f>
        <v>#REF!</v>
      </c>
    </row>
    <row r="46" spans="1:23" x14ac:dyDescent="0.4">
      <c r="A46" s="415"/>
      <c r="B46" s="1" t="s">
        <v>135</v>
      </c>
      <c r="C46" s="44" t="s">
        <v>136</v>
      </c>
      <c r="D46" s="14">
        <v>39</v>
      </c>
      <c r="E46" s="72">
        <v>0.75208333333333333</v>
      </c>
      <c r="F46" s="80"/>
      <c r="G46" s="74"/>
      <c r="H46" s="75"/>
      <c r="I46" s="75">
        <v>0.76180555555555551</v>
      </c>
      <c r="J46" s="73"/>
      <c r="K46" s="76">
        <v>0.76944444444444449</v>
      </c>
      <c r="L46" s="77">
        <v>0.77152777777777781</v>
      </c>
      <c r="M46" s="78">
        <v>0.77638888888888891</v>
      </c>
      <c r="N46" s="28"/>
      <c r="O46" s="29"/>
      <c r="P46" s="30"/>
      <c r="Q46" s="30"/>
      <c r="R46" s="30"/>
      <c r="S46" s="30"/>
      <c r="T46" s="30"/>
      <c r="U46" s="30"/>
      <c r="V46" s="33"/>
    </row>
    <row r="47" spans="1:23" ht="17.399999999999999" thickBot="1" x14ac:dyDescent="0.45">
      <c r="A47" s="456"/>
      <c r="B47" s="51" t="s">
        <v>3</v>
      </c>
      <c r="C47" s="350" t="s">
        <v>119</v>
      </c>
      <c r="D47" s="240">
        <v>40</v>
      </c>
      <c r="E47" s="344"/>
      <c r="F47" s="342">
        <v>0.75694444444444442</v>
      </c>
      <c r="G47" s="291"/>
      <c r="H47" s="292"/>
      <c r="I47" s="292"/>
      <c r="J47" s="290">
        <v>0.76666666666666672</v>
      </c>
      <c r="K47" s="345">
        <v>0.77430555555555558</v>
      </c>
      <c r="L47" s="293">
        <v>0.77638888888888891</v>
      </c>
      <c r="M47" s="346">
        <v>0.78125</v>
      </c>
      <c r="N47" s="28"/>
      <c r="O47" s="29" t="e">
        <f>P47-$D$80</f>
        <v>#REF!</v>
      </c>
      <c r="P47" s="30" t="e">
        <f>Q47-$D$81</f>
        <v>#REF!</v>
      </c>
      <c r="Q47" s="30" t="e">
        <f>+R47-#REF!</f>
        <v>#REF!</v>
      </c>
      <c r="R47" s="30" t="e">
        <f>+U47-#REF!</f>
        <v>#REF!</v>
      </c>
      <c r="S47" s="30"/>
      <c r="T47" s="30"/>
      <c r="U47" s="30" t="e">
        <f>+V47-$D$81</f>
        <v>#REF!</v>
      </c>
      <c r="V47" s="33" t="e">
        <f>V45+$D$82</f>
        <v>#REF!</v>
      </c>
    </row>
    <row r="48" spans="1:23" ht="15" customHeight="1" thickBot="1" x14ac:dyDescent="0.45">
      <c r="A48" s="45"/>
      <c r="C48" s="55"/>
      <c r="D48" s="55"/>
      <c r="E48" s="47"/>
      <c r="F48" s="47"/>
      <c r="G48" s="47"/>
      <c r="H48" s="47"/>
      <c r="I48" s="47"/>
      <c r="J48" s="47"/>
      <c r="K48" s="47"/>
      <c r="L48" s="48"/>
      <c r="M48" s="47"/>
      <c r="N48" s="28"/>
      <c r="O48" s="29"/>
      <c r="P48" s="30"/>
      <c r="Q48" s="30"/>
      <c r="R48" s="30"/>
      <c r="S48" s="30"/>
      <c r="T48" s="30"/>
      <c r="U48" s="30"/>
      <c r="V48" s="36" t="s">
        <v>31</v>
      </c>
      <c r="W48" s="1" t="s">
        <v>32</v>
      </c>
    </row>
    <row r="49" spans="1:23" ht="16.8" hidden="1" customHeight="1" x14ac:dyDescent="0.4">
      <c r="A49" s="43"/>
      <c r="B49" s="8" t="s">
        <v>33</v>
      </c>
      <c r="C49" s="8"/>
      <c r="D49" s="9">
        <v>41</v>
      </c>
      <c r="E49" s="16" t="e">
        <f>F49-$D$81</f>
        <v>#REF!</v>
      </c>
      <c r="F49" s="17" t="e">
        <f>+#REF!-#REF!</f>
        <v>#REF!</v>
      </c>
      <c r="G49" s="17" t="e">
        <f>+K49-#REF!</f>
        <v>#REF!</v>
      </c>
      <c r="H49" s="17"/>
      <c r="I49" s="17"/>
      <c r="J49" s="17"/>
      <c r="K49" s="17" t="e">
        <f>+L49-#REF!</f>
        <v>#REF!</v>
      </c>
      <c r="L49" s="46">
        <f>+M46</f>
        <v>0.77638888888888891</v>
      </c>
      <c r="M49" s="19">
        <f t="shared" ref="M49:M61" si="7">+L49+$D$82</f>
        <v>0.77638888888888891</v>
      </c>
      <c r="N49" s="32"/>
      <c r="O49" s="29" t="e">
        <f t="shared" ref="O49:O61" si="8">P49-$D$80</f>
        <v>#REF!</v>
      </c>
      <c r="P49" s="30" t="e">
        <f>Q49-$D$81</f>
        <v>#REF!</v>
      </c>
      <c r="Q49" s="30" t="e">
        <f>+R49-#REF!</f>
        <v>#REF!</v>
      </c>
      <c r="R49" s="30" t="e">
        <f>+U49-#REF!</f>
        <v>#REF!</v>
      </c>
      <c r="S49" s="30"/>
      <c r="T49" s="30"/>
      <c r="U49" s="30" t="e">
        <f t="shared" ref="U49:U61" si="9">+V49-$D$81</f>
        <v>#REF!</v>
      </c>
      <c r="V49" s="31" t="e">
        <f>#REF!+$D$84</f>
        <v>#REF!</v>
      </c>
    </row>
    <row r="50" spans="1:23" ht="16.8" hidden="1" customHeight="1" x14ac:dyDescent="0.4">
      <c r="A50" s="43"/>
      <c r="B50" s="8" t="s">
        <v>34</v>
      </c>
      <c r="C50" s="8"/>
      <c r="D50" s="9">
        <v>42</v>
      </c>
      <c r="E50" s="16" t="e">
        <f>#REF!-$D$81</f>
        <v>#REF!</v>
      </c>
      <c r="F50" s="17"/>
      <c r="G50" s="17" t="e">
        <f>+K50-#REF!</f>
        <v>#REF!</v>
      </c>
      <c r="H50" s="17"/>
      <c r="I50" s="17"/>
      <c r="J50" s="17"/>
      <c r="K50" s="17" t="e">
        <f>+L50-#REF!</f>
        <v>#REF!</v>
      </c>
      <c r="L50" s="18">
        <f t="shared" ref="L50:L61" si="10">+M49</f>
        <v>0.77638888888888891</v>
      </c>
      <c r="M50" s="19">
        <f t="shared" si="7"/>
        <v>0.77638888888888891</v>
      </c>
      <c r="N50" s="28"/>
      <c r="O50" s="29" t="e">
        <f t="shared" si="8"/>
        <v>#REF!</v>
      </c>
      <c r="P50" s="30" t="e">
        <f>S50-$D$81</f>
        <v>#REF!</v>
      </c>
      <c r="Q50" s="30"/>
      <c r="R50" s="30"/>
      <c r="S50" s="30" t="e">
        <f>+T50-#REF!</f>
        <v>#REF!</v>
      </c>
      <c r="T50" s="30" t="e">
        <f>+U50-#REF!</f>
        <v>#REF!</v>
      </c>
      <c r="U50" s="30" t="e">
        <f t="shared" si="9"/>
        <v>#REF!</v>
      </c>
      <c r="V50" s="33" t="e">
        <f t="shared" ref="V50:V61" si="11">V49+$D$82</f>
        <v>#REF!</v>
      </c>
    </row>
    <row r="51" spans="1:23" ht="16.8" hidden="1" customHeight="1" x14ac:dyDescent="0.4">
      <c r="A51" s="43"/>
      <c r="B51" s="8" t="s">
        <v>35</v>
      </c>
      <c r="C51" s="8"/>
      <c r="D51" s="9">
        <v>43</v>
      </c>
      <c r="E51" s="16" t="e">
        <f>F51-$D$81</f>
        <v>#REF!</v>
      </c>
      <c r="F51" s="17" t="e">
        <f>+#REF!-#REF!</f>
        <v>#REF!</v>
      </c>
      <c r="G51" s="17" t="e">
        <f>+K51-#REF!</f>
        <v>#REF!</v>
      </c>
      <c r="H51" s="17"/>
      <c r="I51" s="17"/>
      <c r="J51" s="17"/>
      <c r="K51" s="17" t="e">
        <f>+L51-#REF!</f>
        <v>#REF!</v>
      </c>
      <c r="L51" s="18">
        <f t="shared" si="10"/>
        <v>0.77638888888888891</v>
      </c>
      <c r="M51" s="19">
        <f t="shared" si="7"/>
        <v>0.77638888888888891</v>
      </c>
      <c r="N51" s="28"/>
      <c r="O51" s="29" t="e">
        <f t="shared" si="8"/>
        <v>#REF!</v>
      </c>
      <c r="P51" s="30" t="e">
        <f>Q51-$D$81</f>
        <v>#REF!</v>
      </c>
      <c r="Q51" s="30" t="e">
        <f>+R51-#REF!</f>
        <v>#REF!</v>
      </c>
      <c r="R51" s="30" t="e">
        <f>+U51-#REF!</f>
        <v>#REF!</v>
      </c>
      <c r="S51" s="30"/>
      <c r="T51" s="30"/>
      <c r="U51" s="30" t="e">
        <f t="shared" si="9"/>
        <v>#REF!</v>
      </c>
      <c r="V51" s="33" t="e">
        <f t="shared" si="11"/>
        <v>#REF!</v>
      </c>
    </row>
    <row r="52" spans="1:23" ht="16.8" hidden="1" customHeight="1" x14ac:dyDescent="0.4">
      <c r="A52" s="43"/>
      <c r="B52" s="8" t="s">
        <v>36</v>
      </c>
      <c r="C52" s="8"/>
      <c r="D52" s="9">
        <v>44</v>
      </c>
      <c r="E52" s="16" t="e">
        <f>#REF!-$D$81</f>
        <v>#REF!</v>
      </c>
      <c r="F52" s="17"/>
      <c r="G52" s="17" t="e">
        <f>+K52-#REF!</f>
        <v>#REF!</v>
      </c>
      <c r="H52" s="17"/>
      <c r="I52" s="17"/>
      <c r="J52" s="17"/>
      <c r="K52" s="17" t="e">
        <f>+L52-#REF!</f>
        <v>#REF!</v>
      </c>
      <c r="L52" s="18">
        <f t="shared" si="10"/>
        <v>0.77638888888888891</v>
      </c>
      <c r="M52" s="19">
        <f t="shared" si="7"/>
        <v>0.77638888888888891</v>
      </c>
      <c r="N52" s="28"/>
      <c r="O52" s="29" t="e">
        <f t="shared" si="8"/>
        <v>#REF!</v>
      </c>
      <c r="P52" s="30" t="e">
        <f>S52-$D$81</f>
        <v>#REF!</v>
      </c>
      <c r="Q52" s="30"/>
      <c r="R52" s="30"/>
      <c r="S52" s="30" t="e">
        <f>+T52-#REF!</f>
        <v>#REF!</v>
      </c>
      <c r="T52" s="30" t="e">
        <f>+U52-#REF!</f>
        <v>#REF!</v>
      </c>
      <c r="U52" s="30" t="e">
        <f t="shared" si="9"/>
        <v>#REF!</v>
      </c>
      <c r="V52" s="33" t="e">
        <f t="shared" si="11"/>
        <v>#REF!</v>
      </c>
    </row>
    <row r="53" spans="1:23" ht="16.8" hidden="1" customHeight="1" x14ac:dyDescent="0.4">
      <c r="A53" s="43"/>
      <c r="B53" s="8" t="s">
        <v>37</v>
      </c>
      <c r="C53" s="8"/>
      <c r="D53" s="9">
        <v>45</v>
      </c>
      <c r="E53" s="16" t="e">
        <f>F53-$D$81</f>
        <v>#REF!</v>
      </c>
      <c r="F53" s="17" t="e">
        <f>+#REF!-#REF!</f>
        <v>#REF!</v>
      </c>
      <c r="G53" s="17" t="e">
        <f>+K53-#REF!</f>
        <v>#REF!</v>
      </c>
      <c r="H53" s="17"/>
      <c r="I53" s="17"/>
      <c r="J53" s="17"/>
      <c r="K53" s="17" t="e">
        <f>+L53-#REF!</f>
        <v>#REF!</v>
      </c>
      <c r="L53" s="18">
        <f t="shared" si="10"/>
        <v>0.77638888888888891</v>
      </c>
      <c r="M53" s="19">
        <f t="shared" si="7"/>
        <v>0.77638888888888891</v>
      </c>
      <c r="N53" s="28"/>
      <c r="O53" s="29" t="e">
        <f t="shared" si="8"/>
        <v>#REF!</v>
      </c>
      <c r="P53" s="30" t="e">
        <f>Q53-$D$81</f>
        <v>#REF!</v>
      </c>
      <c r="Q53" s="30" t="e">
        <f>+R53-#REF!</f>
        <v>#REF!</v>
      </c>
      <c r="R53" s="30" t="e">
        <f>+U53-#REF!</f>
        <v>#REF!</v>
      </c>
      <c r="S53" s="30"/>
      <c r="T53" s="30"/>
      <c r="U53" s="30" t="e">
        <f t="shared" si="9"/>
        <v>#REF!</v>
      </c>
      <c r="V53" s="33" t="e">
        <f t="shared" si="11"/>
        <v>#REF!</v>
      </c>
    </row>
    <row r="54" spans="1:23" ht="16.8" hidden="1" customHeight="1" x14ac:dyDescent="0.4">
      <c r="A54" s="43"/>
      <c r="B54" s="8" t="s">
        <v>38</v>
      </c>
      <c r="C54" s="8"/>
      <c r="D54" s="9">
        <v>46</v>
      </c>
      <c r="E54" s="16" t="e">
        <f>#REF!-$D$81</f>
        <v>#REF!</v>
      </c>
      <c r="F54" s="17"/>
      <c r="G54" s="17" t="e">
        <f>+K54-#REF!</f>
        <v>#REF!</v>
      </c>
      <c r="H54" s="17"/>
      <c r="I54" s="17"/>
      <c r="J54" s="17"/>
      <c r="K54" s="17" t="e">
        <f>+L54-#REF!</f>
        <v>#REF!</v>
      </c>
      <c r="L54" s="18">
        <f t="shared" si="10"/>
        <v>0.77638888888888891</v>
      </c>
      <c r="M54" s="19">
        <f t="shared" si="7"/>
        <v>0.77638888888888891</v>
      </c>
      <c r="N54" s="28"/>
      <c r="O54" s="29" t="e">
        <f t="shared" si="8"/>
        <v>#REF!</v>
      </c>
      <c r="P54" s="30" t="e">
        <f>S54-$D$81</f>
        <v>#REF!</v>
      </c>
      <c r="Q54" s="30"/>
      <c r="R54" s="30"/>
      <c r="S54" s="30" t="e">
        <f>+T54-#REF!</f>
        <v>#REF!</v>
      </c>
      <c r="T54" s="30" t="e">
        <f>+U54-#REF!</f>
        <v>#REF!</v>
      </c>
      <c r="U54" s="30" t="e">
        <f t="shared" si="9"/>
        <v>#REF!</v>
      </c>
      <c r="V54" s="33" t="e">
        <f t="shared" si="11"/>
        <v>#REF!</v>
      </c>
    </row>
    <row r="55" spans="1:23" ht="16.8" hidden="1" customHeight="1" x14ac:dyDescent="0.4">
      <c r="A55" s="43"/>
      <c r="B55" s="8" t="s">
        <v>39</v>
      </c>
      <c r="C55" s="8"/>
      <c r="D55" s="9">
        <v>47</v>
      </c>
      <c r="E55" s="16" t="e">
        <f>F55-$D$81</f>
        <v>#REF!</v>
      </c>
      <c r="F55" s="17" t="e">
        <f>+#REF!-#REF!</f>
        <v>#REF!</v>
      </c>
      <c r="G55" s="17" t="e">
        <f>+K55-#REF!</f>
        <v>#REF!</v>
      </c>
      <c r="H55" s="17"/>
      <c r="I55" s="17"/>
      <c r="J55" s="17"/>
      <c r="K55" s="17" t="e">
        <f>+L55-#REF!</f>
        <v>#REF!</v>
      </c>
      <c r="L55" s="18">
        <f t="shared" si="10"/>
        <v>0.77638888888888891</v>
      </c>
      <c r="M55" s="19">
        <f t="shared" si="7"/>
        <v>0.77638888888888891</v>
      </c>
      <c r="N55" s="28"/>
      <c r="O55" s="29" t="e">
        <f t="shared" si="8"/>
        <v>#REF!</v>
      </c>
      <c r="P55" s="30" t="e">
        <f>Q55-$D$81</f>
        <v>#REF!</v>
      </c>
      <c r="Q55" s="30" t="e">
        <f>+R55-#REF!</f>
        <v>#REF!</v>
      </c>
      <c r="R55" s="30" t="e">
        <f>+U55-#REF!</f>
        <v>#REF!</v>
      </c>
      <c r="S55" s="30"/>
      <c r="T55" s="30"/>
      <c r="U55" s="30" t="e">
        <f t="shared" si="9"/>
        <v>#REF!</v>
      </c>
      <c r="V55" s="33" t="e">
        <f t="shared" si="11"/>
        <v>#REF!</v>
      </c>
    </row>
    <row r="56" spans="1:23" ht="16.8" hidden="1" customHeight="1" x14ac:dyDescent="0.4">
      <c r="A56" s="43"/>
      <c r="B56" s="8" t="s">
        <v>40</v>
      </c>
      <c r="C56" s="8"/>
      <c r="D56" s="9">
        <v>48</v>
      </c>
      <c r="E56" s="16" t="e">
        <f>#REF!-$D$81</f>
        <v>#REF!</v>
      </c>
      <c r="F56" s="17"/>
      <c r="G56" s="17" t="e">
        <f>+K56-#REF!</f>
        <v>#REF!</v>
      </c>
      <c r="H56" s="17"/>
      <c r="I56" s="17"/>
      <c r="J56" s="17"/>
      <c r="K56" s="17" t="e">
        <f>+L56-#REF!</f>
        <v>#REF!</v>
      </c>
      <c r="L56" s="18">
        <f t="shared" si="10"/>
        <v>0.77638888888888891</v>
      </c>
      <c r="M56" s="19">
        <f t="shared" si="7"/>
        <v>0.77638888888888891</v>
      </c>
      <c r="N56" s="28"/>
      <c r="O56" s="29" t="e">
        <f t="shared" si="8"/>
        <v>#REF!</v>
      </c>
      <c r="P56" s="30" t="e">
        <f>S56-$D$81</f>
        <v>#REF!</v>
      </c>
      <c r="Q56" s="30"/>
      <c r="R56" s="30"/>
      <c r="S56" s="30" t="e">
        <f>+T56-#REF!</f>
        <v>#REF!</v>
      </c>
      <c r="T56" s="30" t="e">
        <f>+U56-#REF!</f>
        <v>#REF!</v>
      </c>
      <c r="U56" s="30" t="e">
        <f t="shared" si="9"/>
        <v>#REF!</v>
      </c>
      <c r="V56" s="33" t="e">
        <f t="shared" si="11"/>
        <v>#REF!</v>
      </c>
    </row>
    <row r="57" spans="1:23" ht="16.8" hidden="1" customHeight="1" x14ac:dyDescent="0.4">
      <c r="A57" s="43"/>
      <c r="B57" s="8" t="s">
        <v>41</v>
      </c>
      <c r="C57" s="8"/>
      <c r="D57" s="9">
        <v>49</v>
      </c>
      <c r="E57" s="16" t="e">
        <f>F57-$D$81</f>
        <v>#REF!</v>
      </c>
      <c r="F57" s="17" t="e">
        <f>+#REF!-#REF!</f>
        <v>#REF!</v>
      </c>
      <c r="G57" s="17" t="e">
        <f>+K57-#REF!</f>
        <v>#REF!</v>
      </c>
      <c r="H57" s="17"/>
      <c r="I57" s="17"/>
      <c r="J57" s="17"/>
      <c r="K57" s="17" t="e">
        <f>+L57-#REF!</f>
        <v>#REF!</v>
      </c>
      <c r="L57" s="18">
        <f t="shared" si="10"/>
        <v>0.77638888888888891</v>
      </c>
      <c r="M57" s="19">
        <f t="shared" si="7"/>
        <v>0.77638888888888891</v>
      </c>
      <c r="N57" s="28"/>
      <c r="O57" s="29" t="e">
        <f t="shared" si="8"/>
        <v>#REF!</v>
      </c>
      <c r="P57" s="30" t="e">
        <f>Q57-$D$81</f>
        <v>#REF!</v>
      </c>
      <c r="Q57" s="30" t="e">
        <f>+R57-#REF!</f>
        <v>#REF!</v>
      </c>
      <c r="R57" s="30" t="e">
        <f>+U57-#REF!</f>
        <v>#REF!</v>
      </c>
      <c r="S57" s="30"/>
      <c r="T57" s="30"/>
      <c r="U57" s="30" t="e">
        <f t="shared" si="9"/>
        <v>#REF!</v>
      </c>
      <c r="V57" s="33" t="e">
        <f t="shared" si="11"/>
        <v>#REF!</v>
      </c>
    </row>
    <row r="58" spans="1:23" ht="16.8" hidden="1" customHeight="1" x14ac:dyDescent="0.4">
      <c r="A58" s="43"/>
      <c r="B58" s="8" t="s">
        <v>42</v>
      </c>
      <c r="C58" s="8"/>
      <c r="D58" s="9">
        <v>50</v>
      </c>
      <c r="E58" s="16" t="e">
        <f>#REF!-$D$81</f>
        <v>#REF!</v>
      </c>
      <c r="F58" s="17"/>
      <c r="G58" s="17" t="e">
        <f>+K58-#REF!</f>
        <v>#REF!</v>
      </c>
      <c r="H58" s="17"/>
      <c r="I58" s="17"/>
      <c r="J58" s="17"/>
      <c r="K58" s="17" t="e">
        <f>+L58-#REF!</f>
        <v>#REF!</v>
      </c>
      <c r="L58" s="18">
        <f t="shared" si="10"/>
        <v>0.77638888888888891</v>
      </c>
      <c r="M58" s="19">
        <f t="shared" si="7"/>
        <v>0.77638888888888891</v>
      </c>
      <c r="N58" s="28"/>
      <c r="O58" s="29" t="e">
        <f t="shared" si="8"/>
        <v>#REF!</v>
      </c>
      <c r="P58" s="30" t="e">
        <f>S58-$D$81</f>
        <v>#REF!</v>
      </c>
      <c r="Q58" s="30"/>
      <c r="R58" s="30"/>
      <c r="S58" s="30" t="e">
        <f>+T58-#REF!</f>
        <v>#REF!</v>
      </c>
      <c r="T58" s="30" t="e">
        <f>+U58-#REF!</f>
        <v>#REF!</v>
      </c>
      <c r="U58" s="30" t="e">
        <f t="shared" si="9"/>
        <v>#REF!</v>
      </c>
      <c r="V58" s="33" t="e">
        <f t="shared" si="11"/>
        <v>#REF!</v>
      </c>
    </row>
    <row r="59" spans="1:23" ht="16.8" hidden="1" customHeight="1" x14ac:dyDescent="0.4">
      <c r="A59" s="43"/>
      <c r="B59" s="8" t="s">
        <v>43</v>
      </c>
      <c r="C59" s="8"/>
      <c r="D59" s="9">
        <v>51</v>
      </c>
      <c r="E59" s="16" t="e">
        <f>F59-$D$81</f>
        <v>#REF!</v>
      </c>
      <c r="F59" s="17" t="e">
        <f>+#REF!-#REF!</f>
        <v>#REF!</v>
      </c>
      <c r="G59" s="17" t="e">
        <f>+K59-#REF!</f>
        <v>#REF!</v>
      </c>
      <c r="H59" s="17"/>
      <c r="I59" s="17"/>
      <c r="J59" s="17"/>
      <c r="K59" s="17" t="e">
        <f>+L59-#REF!</f>
        <v>#REF!</v>
      </c>
      <c r="L59" s="18">
        <f t="shared" si="10"/>
        <v>0.77638888888888891</v>
      </c>
      <c r="M59" s="19">
        <f t="shared" si="7"/>
        <v>0.77638888888888891</v>
      </c>
      <c r="N59" s="28"/>
      <c r="O59" s="29" t="e">
        <f t="shared" si="8"/>
        <v>#REF!</v>
      </c>
      <c r="P59" s="30" t="e">
        <f>Q59-$D$81</f>
        <v>#REF!</v>
      </c>
      <c r="Q59" s="30" t="e">
        <f>+R59-#REF!</f>
        <v>#REF!</v>
      </c>
      <c r="R59" s="30" t="e">
        <f>+U59-#REF!</f>
        <v>#REF!</v>
      </c>
      <c r="S59" s="30"/>
      <c r="T59" s="30"/>
      <c r="U59" s="30" t="e">
        <f t="shared" si="9"/>
        <v>#REF!</v>
      </c>
      <c r="V59" s="33" t="e">
        <f t="shared" si="11"/>
        <v>#REF!</v>
      </c>
    </row>
    <row r="60" spans="1:23" ht="16.8" hidden="1" customHeight="1" x14ac:dyDescent="0.4">
      <c r="A60" s="43"/>
      <c r="B60" s="8" t="s">
        <v>44</v>
      </c>
      <c r="C60" s="8"/>
      <c r="D60" s="9">
        <v>52</v>
      </c>
      <c r="E60" s="16" t="e">
        <f>#REF!-$D$81</f>
        <v>#REF!</v>
      </c>
      <c r="F60" s="17"/>
      <c r="G60" s="17" t="e">
        <f>+K60-#REF!</f>
        <v>#REF!</v>
      </c>
      <c r="H60" s="17"/>
      <c r="I60" s="17"/>
      <c r="J60" s="17"/>
      <c r="K60" s="17" t="e">
        <f>+L60-#REF!</f>
        <v>#REF!</v>
      </c>
      <c r="L60" s="18">
        <f t="shared" si="10"/>
        <v>0.77638888888888891</v>
      </c>
      <c r="M60" s="19">
        <f t="shared" si="7"/>
        <v>0.77638888888888891</v>
      </c>
      <c r="N60" s="32"/>
      <c r="O60" s="29" t="e">
        <f t="shared" si="8"/>
        <v>#REF!</v>
      </c>
      <c r="P60" s="30" t="e">
        <f>S60-$D$81</f>
        <v>#REF!</v>
      </c>
      <c r="Q60" s="30"/>
      <c r="R60" s="30"/>
      <c r="S60" s="30" t="e">
        <f>+T60-#REF!</f>
        <v>#REF!</v>
      </c>
      <c r="T60" s="30" t="e">
        <f>+U60-#REF!</f>
        <v>#REF!</v>
      </c>
      <c r="U60" s="30" t="e">
        <f t="shared" si="9"/>
        <v>#REF!</v>
      </c>
      <c r="V60" s="33" t="e">
        <f t="shared" si="11"/>
        <v>#REF!</v>
      </c>
    </row>
    <row r="61" spans="1:23" ht="16.8" hidden="1" customHeight="1" x14ac:dyDescent="0.4">
      <c r="A61" s="43"/>
      <c r="B61" s="8" t="s">
        <v>45</v>
      </c>
      <c r="C61" s="8"/>
      <c r="D61" s="9">
        <v>53</v>
      </c>
      <c r="E61" s="16" t="e">
        <f>F61-$D$81</f>
        <v>#REF!</v>
      </c>
      <c r="F61" s="17" t="e">
        <f>+#REF!-#REF!</f>
        <v>#REF!</v>
      </c>
      <c r="G61" s="17" t="e">
        <f>+K61-#REF!</f>
        <v>#REF!</v>
      </c>
      <c r="H61" s="17"/>
      <c r="I61" s="17"/>
      <c r="J61" s="17"/>
      <c r="K61" s="17" t="e">
        <f>+L61-#REF!</f>
        <v>#REF!</v>
      </c>
      <c r="L61" s="18">
        <f t="shared" si="10"/>
        <v>0.77638888888888891</v>
      </c>
      <c r="M61" s="19">
        <f t="shared" si="7"/>
        <v>0.77638888888888891</v>
      </c>
      <c r="N61" s="32"/>
      <c r="O61" s="29" t="e">
        <f t="shared" si="8"/>
        <v>#REF!</v>
      </c>
      <c r="P61" s="30" t="e">
        <f>Q61-$D$81</f>
        <v>#REF!</v>
      </c>
      <c r="Q61" s="30" t="e">
        <f>+R61-#REF!</f>
        <v>#REF!</v>
      </c>
      <c r="R61" s="30" t="e">
        <f>+U61-#REF!</f>
        <v>#REF!</v>
      </c>
      <c r="S61" s="30"/>
      <c r="T61" s="30"/>
      <c r="U61" s="30" t="e">
        <f t="shared" si="9"/>
        <v>#REF!</v>
      </c>
      <c r="V61" s="33" t="e">
        <f t="shared" si="11"/>
        <v>#REF!</v>
      </c>
    </row>
    <row r="62" spans="1:23" ht="16.8" hidden="1" customHeight="1" x14ac:dyDescent="0.4">
      <c r="A62" s="43"/>
      <c r="D62" s="9">
        <v>54</v>
      </c>
      <c r="E62" s="10"/>
      <c r="F62" s="11"/>
      <c r="G62" s="11"/>
      <c r="H62" s="11"/>
      <c r="I62" s="11"/>
      <c r="J62" s="11"/>
      <c r="K62" s="11"/>
      <c r="L62" s="12"/>
      <c r="M62" s="13"/>
      <c r="N62" s="28"/>
      <c r="O62" s="29"/>
      <c r="P62" s="30"/>
      <c r="Q62" s="30"/>
      <c r="R62" s="30"/>
      <c r="S62" s="30"/>
      <c r="T62" s="30"/>
      <c r="U62" s="30"/>
      <c r="V62" s="36" t="s">
        <v>31</v>
      </c>
      <c r="W62" s="1" t="s">
        <v>32</v>
      </c>
    </row>
    <row r="63" spans="1:23" ht="16.8" hidden="1" customHeight="1" x14ac:dyDescent="0.4">
      <c r="A63" s="43"/>
      <c r="B63" s="15" t="s">
        <v>46</v>
      </c>
      <c r="C63" s="15"/>
      <c r="D63" s="9">
        <v>55</v>
      </c>
      <c r="E63" s="16" t="e">
        <f>#REF!-$D$81</f>
        <v>#REF!</v>
      </c>
      <c r="F63" s="17"/>
      <c r="G63" s="17" t="e">
        <f>+K63-#REF!</f>
        <v>#REF!</v>
      </c>
      <c r="H63" s="17"/>
      <c r="I63" s="17"/>
      <c r="J63" s="17"/>
      <c r="K63" s="17" t="e">
        <f>+L63-#REF!</f>
        <v>#REF!</v>
      </c>
      <c r="L63" s="18">
        <f>+M61</f>
        <v>0.77638888888888891</v>
      </c>
      <c r="M63" s="19">
        <f t="shared" ref="M63:M75" si="12">+L63+$D$82</f>
        <v>0.77638888888888891</v>
      </c>
      <c r="N63" s="32"/>
      <c r="O63" s="29" t="e">
        <f t="shared" ref="O63:O74" si="13">P63-$D$80</f>
        <v>#REF!</v>
      </c>
      <c r="P63" s="30" t="e">
        <f>S63-$D$81</f>
        <v>#REF!</v>
      </c>
      <c r="Q63" s="30"/>
      <c r="R63" s="30"/>
      <c r="S63" s="30" t="e">
        <f>+T63-#REF!</f>
        <v>#REF!</v>
      </c>
      <c r="T63" s="30" t="e">
        <f>+U63-#REF!</f>
        <v>#REF!</v>
      </c>
      <c r="U63" s="30" t="e">
        <f t="shared" ref="U63:U74" si="14">+V63-$D$81</f>
        <v>#REF!</v>
      </c>
      <c r="V63" s="31" t="e">
        <f>V61+$D$84</f>
        <v>#REF!</v>
      </c>
    </row>
    <row r="64" spans="1:23" ht="16.8" hidden="1" customHeight="1" x14ac:dyDescent="0.4">
      <c r="A64" s="43"/>
      <c r="B64" s="8" t="s">
        <v>47</v>
      </c>
      <c r="C64" s="8"/>
      <c r="D64" s="9">
        <v>56</v>
      </c>
      <c r="E64" s="16" t="e">
        <f>F64-$D$81</f>
        <v>#REF!</v>
      </c>
      <c r="F64" s="17" t="e">
        <f>+#REF!-#REF!</f>
        <v>#REF!</v>
      </c>
      <c r="G64" s="17" t="e">
        <f>+K64-#REF!</f>
        <v>#REF!</v>
      </c>
      <c r="H64" s="17"/>
      <c r="I64" s="17"/>
      <c r="J64" s="17"/>
      <c r="K64" s="17" t="e">
        <f>+L64-#REF!</f>
        <v>#REF!</v>
      </c>
      <c r="L64" s="18">
        <f t="shared" ref="L64:L74" si="15">+M63</f>
        <v>0.77638888888888891</v>
      </c>
      <c r="M64" s="19">
        <f t="shared" si="12"/>
        <v>0.77638888888888891</v>
      </c>
      <c r="N64" s="28"/>
      <c r="O64" s="29" t="e">
        <f t="shared" si="13"/>
        <v>#REF!</v>
      </c>
      <c r="P64" s="30" t="e">
        <f>Q64-$D$81</f>
        <v>#REF!</v>
      </c>
      <c r="Q64" s="30" t="e">
        <f>+R64-#REF!</f>
        <v>#REF!</v>
      </c>
      <c r="R64" s="30" t="e">
        <f>+U64-#REF!</f>
        <v>#REF!</v>
      </c>
      <c r="S64" s="30"/>
      <c r="T64" s="30"/>
      <c r="U64" s="30" t="e">
        <f t="shared" si="14"/>
        <v>#REF!</v>
      </c>
      <c r="V64" s="33" t="e">
        <f t="shared" ref="V64:V74" si="16">V63+$D$82</f>
        <v>#REF!</v>
      </c>
    </row>
    <row r="65" spans="1:23" ht="16.8" hidden="1" customHeight="1" x14ac:dyDescent="0.4">
      <c r="A65" s="43"/>
      <c r="B65" s="15" t="s">
        <v>48</v>
      </c>
      <c r="C65" s="15"/>
      <c r="D65" s="9">
        <v>57</v>
      </c>
      <c r="E65" s="16" t="e">
        <f>#REF!-$D$81</f>
        <v>#REF!</v>
      </c>
      <c r="F65" s="17"/>
      <c r="G65" s="17" t="e">
        <f>+K65-#REF!</f>
        <v>#REF!</v>
      </c>
      <c r="H65" s="17"/>
      <c r="I65" s="17"/>
      <c r="J65" s="17"/>
      <c r="K65" s="17" t="e">
        <f>+L65-#REF!</f>
        <v>#REF!</v>
      </c>
      <c r="L65" s="18">
        <f t="shared" si="15"/>
        <v>0.77638888888888891</v>
      </c>
      <c r="M65" s="19">
        <f t="shared" si="12"/>
        <v>0.77638888888888891</v>
      </c>
      <c r="N65" s="28"/>
      <c r="O65" s="29" t="e">
        <f t="shared" si="13"/>
        <v>#REF!</v>
      </c>
      <c r="P65" s="30" t="e">
        <f>S65-$D$81</f>
        <v>#REF!</v>
      </c>
      <c r="Q65" s="30"/>
      <c r="R65" s="30"/>
      <c r="S65" s="30" t="e">
        <f>+T65-#REF!</f>
        <v>#REF!</v>
      </c>
      <c r="T65" s="30" t="e">
        <f>+U65-#REF!</f>
        <v>#REF!</v>
      </c>
      <c r="U65" s="30" t="e">
        <f t="shared" si="14"/>
        <v>#REF!</v>
      </c>
      <c r="V65" s="33" t="e">
        <f t="shared" si="16"/>
        <v>#REF!</v>
      </c>
    </row>
    <row r="66" spans="1:23" ht="16.8" hidden="1" customHeight="1" x14ac:dyDescent="0.4">
      <c r="A66" s="43"/>
      <c r="B66" s="8" t="s">
        <v>49</v>
      </c>
      <c r="C66" s="8"/>
      <c r="D66" s="9">
        <v>58</v>
      </c>
      <c r="E66" s="16" t="e">
        <f>F66-$D$81</f>
        <v>#REF!</v>
      </c>
      <c r="F66" s="17" t="e">
        <f>+#REF!-#REF!</f>
        <v>#REF!</v>
      </c>
      <c r="G66" s="17" t="e">
        <f>+K66-#REF!</f>
        <v>#REF!</v>
      </c>
      <c r="H66" s="17"/>
      <c r="I66" s="17"/>
      <c r="J66" s="17"/>
      <c r="K66" s="17" t="e">
        <f>+L66-#REF!</f>
        <v>#REF!</v>
      </c>
      <c r="L66" s="18">
        <f t="shared" si="15"/>
        <v>0.77638888888888891</v>
      </c>
      <c r="M66" s="19">
        <f t="shared" si="12"/>
        <v>0.77638888888888891</v>
      </c>
      <c r="N66" s="28"/>
      <c r="O66" s="29" t="e">
        <f t="shared" si="13"/>
        <v>#REF!</v>
      </c>
      <c r="P66" s="30" t="e">
        <f>Q66-$D$81</f>
        <v>#REF!</v>
      </c>
      <c r="Q66" s="30" t="e">
        <f>+R66-#REF!</f>
        <v>#REF!</v>
      </c>
      <c r="R66" s="30" t="e">
        <f>+U66-#REF!</f>
        <v>#REF!</v>
      </c>
      <c r="S66" s="30"/>
      <c r="T66" s="30"/>
      <c r="U66" s="30" t="e">
        <f t="shared" si="14"/>
        <v>#REF!</v>
      </c>
      <c r="V66" s="33" t="e">
        <f t="shared" si="16"/>
        <v>#REF!</v>
      </c>
    </row>
    <row r="67" spans="1:23" ht="16.8" hidden="1" customHeight="1" x14ac:dyDescent="0.4">
      <c r="A67" s="43"/>
      <c r="B67" s="15" t="s">
        <v>50</v>
      </c>
      <c r="C67" s="15"/>
      <c r="D67" s="9">
        <v>59</v>
      </c>
      <c r="E67" s="16" t="e">
        <f>#REF!-$D$81</f>
        <v>#REF!</v>
      </c>
      <c r="F67" s="17"/>
      <c r="G67" s="17" t="e">
        <f>+K67-#REF!</f>
        <v>#REF!</v>
      </c>
      <c r="H67" s="17"/>
      <c r="I67" s="17"/>
      <c r="J67" s="17"/>
      <c r="K67" s="17" t="e">
        <f>+L67-#REF!</f>
        <v>#REF!</v>
      </c>
      <c r="L67" s="18">
        <f t="shared" si="15"/>
        <v>0.77638888888888891</v>
      </c>
      <c r="M67" s="19">
        <f t="shared" si="12"/>
        <v>0.77638888888888891</v>
      </c>
      <c r="N67" s="28"/>
      <c r="O67" s="29" t="e">
        <f t="shared" si="13"/>
        <v>#REF!</v>
      </c>
      <c r="P67" s="30" t="e">
        <f>S67-$D$81</f>
        <v>#REF!</v>
      </c>
      <c r="Q67" s="30"/>
      <c r="R67" s="30"/>
      <c r="S67" s="30" t="e">
        <f>+T67-#REF!</f>
        <v>#REF!</v>
      </c>
      <c r="T67" s="30" t="e">
        <f>+U67-#REF!</f>
        <v>#REF!</v>
      </c>
      <c r="U67" s="30" t="e">
        <f t="shared" si="14"/>
        <v>#REF!</v>
      </c>
      <c r="V67" s="33" t="e">
        <f t="shared" si="16"/>
        <v>#REF!</v>
      </c>
    </row>
    <row r="68" spans="1:23" ht="16.8" hidden="1" customHeight="1" x14ac:dyDescent="0.4">
      <c r="A68" s="43"/>
      <c r="B68" s="8" t="s">
        <v>51</v>
      </c>
      <c r="C68" s="8"/>
      <c r="D68" s="9">
        <v>60</v>
      </c>
      <c r="E68" s="16" t="e">
        <f>F68-$D$81</f>
        <v>#REF!</v>
      </c>
      <c r="F68" s="17" t="e">
        <f>+#REF!-#REF!</f>
        <v>#REF!</v>
      </c>
      <c r="G68" s="17" t="e">
        <f>+K68-#REF!</f>
        <v>#REF!</v>
      </c>
      <c r="H68" s="17"/>
      <c r="I68" s="17"/>
      <c r="J68" s="17"/>
      <c r="K68" s="17" t="e">
        <f>+L68-#REF!</f>
        <v>#REF!</v>
      </c>
      <c r="L68" s="18">
        <f t="shared" si="15"/>
        <v>0.77638888888888891</v>
      </c>
      <c r="M68" s="19">
        <f t="shared" si="12"/>
        <v>0.77638888888888891</v>
      </c>
      <c r="N68" s="28"/>
      <c r="O68" s="29" t="e">
        <f t="shared" si="13"/>
        <v>#REF!</v>
      </c>
      <c r="P68" s="30" t="e">
        <f>Q68-$D$81</f>
        <v>#REF!</v>
      </c>
      <c r="Q68" s="30" t="e">
        <f>+R68-#REF!</f>
        <v>#REF!</v>
      </c>
      <c r="R68" s="30" t="e">
        <f>+U68-#REF!</f>
        <v>#REF!</v>
      </c>
      <c r="S68" s="30"/>
      <c r="T68" s="30"/>
      <c r="U68" s="30" t="e">
        <f t="shared" si="14"/>
        <v>#REF!</v>
      </c>
      <c r="V68" s="33" t="e">
        <f t="shared" si="16"/>
        <v>#REF!</v>
      </c>
    </row>
    <row r="69" spans="1:23" ht="16.8" hidden="1" customHeight="1" x14ac:dyDescent="0.4">
      <c r="A69" s="43"/>
      <c r="B69" s="15" t="s">
        <v>52</v>
      </c>
      <c r="C69" s="15"/>
      <c r="D69" s="9">
        <v>61</v>
      </c>
      <c r="E69" s="16" t="e">
        <f>#REF!-$D$81</f>
        <v>#REF!</v>
      </c>
      <c r="F69" s="17"/>
      <c r="G69" s="17" t="e">
        <f>+K69-#REF!</f>
        <v>#REF!</v>
      </c>
      <c r="H69" s="17"/>
      <c r="I69" s="17"/>
      <c r="J69" s="17"/>
      <c r="K69" s="17" t="e">
        <f>+L69-#REF!</f>
        <v>#REF!</v>
      </c>
      <c r="L69" s="18">
        <f t="shared" si="15"/>
        <v>0.77638888888888891</v>
      </c>
      <c r="M69" s="19">
        <f t="shared" si="12"/>
        <v>0.77638888888888891</v>
      </c>
      <c r="N69" s="28"/>
      <c r="O69" s="29" t="e">
        <f t="shared" si="13"/>
        <v>#REF!</v>
      </c>
      <c r="P69" s="30" t="e">
        <f>S69-$D$81</f>
        <v>#REF!</v>
      </c>
      <c r="Q69" s="30"/>
      <c r="R69" s="30"/>
      <c r="S69" s="30" t="e">
        <f>+T69-#REF!</f>
        <v>#REF!</v>
      </c>
      <c r="T69" s="30" t="e">
        <f>+U69-#REF!</f>
        <v>#REF!</v>
      </c>
      <c r="U69" s="30" t="e">
        <f t="shared" si="14"/>
        <v>#REF!</v>
      </c>
      <c r="V69" s="33" t="e">
        <f t="shared" si="16"/>
        <v>#REF!</v>
      </c>
    </row>
    <row r="70" spans="1:23" ht="16.8" hidden="1" customHeight="1" x14ac:dyDescent="0.4">
      <c r="A70" s="43"/>
      <c r="B70" s="8" t="s">
        <v>53</v>
      </c>
      <c r="C70" s="8"/>
      <c r="D70" s="9">
        <v>62</v>
      </c>
      <c r="E70" s="16" t="e">
        <f>F70-$D$81</f>
        <v>#REF!</v>
      </c>
      <c r="F70" s="17" t="e">
        <f>+#REF!-#REF!</f>
        <v>#REF!</v>
      </c>
      <c r="G70" s="17" t="e">
        <f>+K70-#REF!</f>
        <v>#REF!</v>
      </c>
      <c r="H70" s="17"/>
      <c r="I70" s="17"/>
      <c r="J70" s="17"/>
      <c r="K70" s="17" t="e">
        <f>+L70-#REF!</f>
        <v>#REF!</v>
      </c>
      <c r="L70" s="18">
        <f t="shared" si="15"/>
        <v>0.77638888888888891</v>
      </c>
      <c r="M70" s="19">
        <f t="shared" si="12"/>
        <v>0.77638888888888891</v>
      </c>
      <c r="N70" s="28"/>
      <c r="O70" s="29" t="e">
        <f t="shared" si="13"/>
        <v>#REF!</v>
      </c>
      <c r="P70" s="30" t="e">
        <f>Q70-$D$81</f>
        <v>#REF!</v>
      </c>
      <c r="Q70" s="30" t="e">
        <f>+R70-#REF!</f>
        <v>#REF!</v>
      </c>
      <c r="R70" s="30" t="e">
        <f>+U70-#REF!</f>
        <v>#REF!</v>
      </c>
      <c r="S70" s="30"/>
      <c r="T70" s="30"/>
      <c r="U70" s="30" t="e">
        <f t="shared" si="14"/>
        <v>#REF!</v>
      </c>
      <c r="V70" s="33" t="e">
        <f t="shared" si="16"/>
        <v>#REF!</v>
      </c>
    </row>
    <row r="71" spans="1:23" ht="16.8" hidden="1" customHeight="1" x14ac:dyDescent="0.4">
      <c r="A71" s="43"/>
      <c r="B71" s="15" t="s">
        <v>54</v>
      </c>
      <c r="C71" s="15"/>
      <c r="D71" s="9">
        <v>63</v>
      </c>
      <c r="E71" s="16" t="e">
        <f>#REF!-$D$81</f>
        <v>#REF!</v>
      </c>
      <c r="F71" s="17"/>
      <c r="G71" s="17" t="e">
        <f>+K71-#REF!</f>
        <v>#REF!</v>
      </c>
      <c r="H71" s="17"/>
      <c r="I71" s="17"/>
      <c r="J71" s="17"/>
      <c r="K71" s="17" t="e">
        <f>+L71-#REF!</f>
        <v>#REF!</v>
      </c>
      <c r="L71" s="18">
        <f t="shared" si="15"/>
        <v>0.77638888888888891</v>
      </c>
      <c r="M71" s="19">
        <f t="shared" si="12"/>
        <v>0.77638888888888891</v>
      </c>
      <c r="N71" s="28"/>
      <c r="O71" s="29" t="e">
        <f t="shared" si="13"/>
        <v>#REF!</v>
      </c>
      <c r="P71" s="30" t="e">
        <f>S71-$D$81</f>
        <v>#REF!</v>
      </c>
      <c r="Q71" s="30"/>
      <c r="R71" s="30"/>
      <c r="S71" s="30" t="e">
        <f>+T71-#REF!</f>
        <v>#REF!</v>
      </c>
      <c r="T71" s="30" t="e">
        <f>+U71-#REF!</f>
        <v>#REF!</v>
      </c>
      <c r="U71" s="30" t="e">
        <f t="shared" si="14"/>
        <v>#REF!</v>
      </c>
      <c r="V71" s="33" t="e">
        <f t="shared" si="16"/>
        <v>#REF!</v>
      </c>
    </row>
    <row r="72" spans="1:23" ht="16.8" hidden="1" customHeight="1" x14ac:dyDescent="0.4">
      <c r="A72" s="43"/>
      <c r="B72" s="8" t="s">
        <v>55</v>
      </c>
      <c r="C72" s="8"/>
      <c r="D72" s="9">
        <v>64</v>
      </c>
      <c r="E72" s="16" t="e">
        <f>F72-$D$81</f>
        <v>#REF!</v>
      </c>
      <c r="F72" s="17" t="e">
        <f>+#REF!-#REF!</f>
        <v>#REF!</v>
      </c>
      <c r="G72" s="17" t="e">
        <f>+K72-#REF!</f>
        <v>#REF!</v>
      </c>
      <c r="H72" s="17"/>
      <c r="I72" s="17"/>
      <c r="J72" s="17"/>
      <c r="K72" s="17" t="e">
        <f>+L72-#REF!</f>
        <v>#REF!</v>
      </c>
      <c r="L72" s="18">
        <f t="shared" si="15"/>
        <v>0.77638888888888891</v>
      </c>
      <c r="M72" s="19">
        <f t="shared" si="12"/>
        <v>0.77638888888888891</v>
      </c>
      <c r="N72" s="28"/>
      <c r="O72" s="29" t="e">
        <f t="shared" si="13"/>
        <v>#REF!</v>
      </c>
      <c r="P72" s="30" t="e">
        <f>Q72-$D$81</f>
        <v>#REF!</v>
      </c>
      <c r="Q72" s="30" t="e">
        <f>+R72-#REF!</f>
        <v>#REF!</v>
      </c>
      <c r="R72" s="30" t="e">
        <f>+U72-#REF!</f>
        <v>#REF!</v>
      </c>
      <c r="S72" s="30"/>
      <c r="T72" s="30"/>
      <c r="U72" s="30" t="e">
        <f t="shared" si="14"/>
        <v>#REF!</v>
      </c>
      <c r="V72" s="33" t="e">
        <f t="shared" si="16"/>
        <v>#REF!</v>
      </c>
    </row>
    <row r="73" spans="1:23" ht="16.8" hidden="1" customHeight="1" x14ac:dyDescent="0.4">
      <c r="A73" s="43"/>
      <c r="B73" s="15" t="s">
        <v>56</v>
      </c>
      <c r="C73" s="15"/>
      <c r="D73" s="9">
        <v>65</v>
      </c>
      <c r="E73" s="16" t="e">
        <f>#REF!-$D$81</f>
        <v>#REF!</v>
      </c>
      <c r="F73" s="17"/>
      <c r="G73" s="17" t="e">
        <f>+K73-#REF!</f>
        <v>#REF!</v>
      </c>
      <c r="H73" s="17"/>
      <c r="I73" s="17"/>
      <c r="J73" s="17"/>
      <c r="K73" s="17" t="e">
        <f>+L73-#REF!</f>
        <v>#REF!</v>
      </c>
      <c r="L73" s="18">
        <f t="shared" si="15"/>
        <v>0.77638888888888891</v>
      </c>
      <c r="M73" s="19">
        <f t="shared" si="12"/>
        <v>0.77638888888888891</v>
      </c>
      <c r="N73" s="28"/>
      <c r="O73" s="29" t="e">
        <f t="shared" si="13"/>
        <v>#REF!</v>
      </c>
      <c r="P73" s="30" t="e">
        <f>S73-$D$81</f>
        <v>#REF!</v>
      </c>
      <c r="Q73" s="30"/>
      <c r="R73" s="30"/>
      <c r="S73" s="30" t="e">
        <f>+T73-#REF!</f>
        <v>#REF!</v>
      </c>
      <c r="T73" s="30" t="e">
        <f>+U73-#REF!</f>
        <v>#REF!</v>
      </c>
      <c r="U73" s="30" t="e">
        <f t="shared" si="14"/>
        <v>#REF!</v>
      </c>
      <c r="V73" s="33" t="e">
        <f t="shared" si="16"/>
        <v>#REF!</v>
      </c>
    </row>
    <row r="74" spans="1:23" ht="16.8" hidden="1" customHeight="1" x14ac:dyDescent="0.4">
      <c r="A74" s="43"/>
      <c r="B74" s="8" t="s">
        <v>57</v>
      </c>
      <c r="C74" s="8"/>
      <c r="D74" s="9">
        <v>66</v>
      </c>
      <c r="E74" s="16" t="e">
        <f>F74-$D$81</f>
        <v>#REF!</v>
      </c>
      <c r="F74" s="17" t="e">
        <f>+#REF!-#REF!</f>
        <v>#REF!</v>
      </c>
      <c r="G74" s="17" t="e">
        <f>+K74-#REF!</f>
        <v>#REF!</v>
      </c>
      <c r="H74" s="17"/>
      <c r="I74" s="17"/>
      <c r="J74" s="17"/>
      <c r="K74" s="17" t="e">
        <f>+L74-#REF!</f>
        <v>#REF!</v>
      </c>
      <c r="L74" s="18">
        <f t="shared" si="15"/>
        <v>0.77638888888888891</v>
      </c>
      <c r="M74" s="19">
        <f t="shared" si="12"/>
        <v>0.77638888888888891</v>
      </c>
      <c r="N74" s="32"/>
      <c r="O74" s="29" t="e">
        <f t="shared" si="13"/>
        <v>#REF!</v>
      </c>
      <c r="P74" s="30" t="e">
        <f>Q74-$D$81</f>
        <v>#REF!</v>
      </c>
      <c r="Q74" s="30" t="e">
        <f>+R74-#REF!</f>
        <v>#REF!</v>
      </c>
      <c r="R74" s="30" t="e">
        <f>+U74-#REF!</f>
        <v>#REF!</v>
      </c>
      <c r="S74" s="30"/>
      <c r="T74" s="30"/>
      <c r="U74" s="30" t="e">
        <f t="shared" si="14"/>
        <v>#REF!</v>
      </c>
      <c r="V74" s="33" t="e">
        <f t="shared" si="16"/>
        <v>#REF!</v>
      </c>
    </row>
    <row r="75" spans="1:23" ht="16.8" hidden="1" customHeight="1" x14ac:dyDescent="0.4">
      <c r="A75" s="43"/>
      <c r="B75" s="15" t="s">
        <v>58</v>
      </c>
      <c r="C75" s="15"/>
      <c r="D75" s="9">
        <v>67</v>
      </c>
      <c r="E75" s="16" t="e">
        <f>#REF!-$D$81</f>
        <v>#REF!</v>
      </c>
      <c r="F75" s="17"/>
      <c r="G75" s="17" t="e">
        <f>+K75-#REF!</f>
        <v>#REF!</v>
      </c>
      <c r="H75" s="17"/>
      <c r="I75" s="17"/>
      <c r="J75" s="17"/>
      <c r="K75" s="17" t="e">
        <f>+L75-#REF!</f>
        <v>#REF!</v>
      </c>
      <c r="L75" s="18">
        <f t="shared" ref="L75" si="17">+M74</f>
        <v>0.77638888888888891</v>
      </c>
      <c r="M75" s="19">
        <f t="shared" si="12"/>
        <v>0.77638888888888891</v>
      </c>
      <c r="N75" s="32"/>
      <c r="O75" s="29"/>
      <c r="P75" s="30"/>
      <c r="Q75" s="30"/>
      <c r="R75" s="30"/>
      <c r="S75" s="30"/>
      <c r="T75" s="30"/>
      <c r="U75" s="30"/>
      <c r="V75" s="33"/>
    </row>
    <row r="76" spans="1:23" ht="16.5" hidden="1" customHeight="1" x14ac:dyDescent="0.4">
      <c r="A76" s="43"/>
      <c r="D76" s="9">
        <v>68</v>
      </c>
      <c r="E76" s="10"/>
      <c r="F76" s="11"/>
      <c r="G76" s="11"/>
      <c r="H76" s="11"/>
      <c r="I76" s="11"/>
      <c r="J76" s="11"/>
      <c r="K76" s="11"/>
      <c r="L76" s="12"/>
      <c r="M76" s="13"/>
      <c r="N76" s="28"/>
      <c r="O76" s="29"/>
      <c r="P76" s="30"/>
      <c r="Q76" s="30"/>
      <c r="R76" s="30"/>
      <c r="S76" s="30"/>
      <c r="T76" s="30"/>
      <c r="U76" s="30"/>
      <c r="V76" s="36" t="s">
        <v>59</v>
      </c>
      <c r="W76" s="20">
        <v>6.25E-2</v>
      </c>
    </row>
    <row r="77" spans="1:23" hidden="1" x14ac:dyDescent="0.4">
      <c r="D77" s="9">
        <v>69</v>
      </c>
      <c r="U77" s="5"/>
      <c r="V77" s="21"/>
    </row>
    <row r="78" spans="1:23" hidden="1" x14ac:dyDescent="0.4">
      <c r="D78" s="55">
        <v>70</v>
      </c>
    </row>
    <row r="79" spans="1:23" ht="16.8" customHeight="1" thickBot="1" x14ac:dyDescent="0.5">
      <c r="B79" s="470" t="s">
        <v>356</v>
      </c>
      <c r="C79" s="471"/>
      <c r="D79" s="471"/>
      <c r="E79" s="472"/>
    </row>
    <row r="80" spans="1:23" ht="18.600000000000001" x14ac:dyDescent="0.4">
      <c r="B80" s="210" t="s">
        <v>142</v>
      </c>
      <c r="C80" s="476" t="s">
        <v>146</v>
      </c>
      <c r="D80" s="477"/>
      <c r="E80" s="478"/>
      <c r="F80" s="22"/>
      <c r="G80" s="22"/>
      <c r="H80" s="22"/>
      <c r="I80" s="22"/>
      <c r="J80" s="22"/>
      <c r="K80" s="22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2:22" ht="18.600000000000001" x14ac:dyDescent="0.4">
      <c r="B81" s="479" t="s">
        <v>143</v>
      </c>
      <c r="C81" s="481" t="s">
        <v>139</v>
      </c>
      <c r="D81" s="482"/>
      <c r="E81" s="211"/>
    </row>
    <row r="82" spans="2:22" ht="18.600000000000001" x14ac:dyDescent="0.4">
      <c r="B82" s="480"/>
      <c r="C82" s="481" t="s">
        <v>145</v>
      </c>
      <c r="D82" s="482"/>
      <c r="E82" s="211"/>
      <c r="F82" s="22"/>
      <c r="G82" s="22"/>
      <c r="H82" s="22"/>
      <c r="I82" s="22"/>
      <c r="J82" s="22"/>
      <c r="K82" s="22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2:22" ht="18.600000000000001" x14ac:dyDescent="0.4">
      <c r="B83" s="479" t="s">
        <v>143</v>
      </c>
      <c r="C83" s="474" t="s">
        <v>140</v>
      </c>
      <c r="D83" s="475"/>
      <c r="E83" s="211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2:22" ht="18.600000000000001" x14ac:dyDescent="0.4">
      <c r="B84" s="480"/>
      <c r="C84" s="474" t="s">
        <v>141</v>
      </c>
      <c r="D84" s="475"/>
      <c r="E84" s="211"/>
    </row>
    <row r="85" spans="2:22" ht="18.600000000000001" x14ac:dyDescent="0.4">
      <c r="B85" s="212" t="s">
        <v>143</v>
      </c>
      <c r="C85" s="474" t="s">
        <v>144</v>
      </c>
      <c r="D85" s="475"/>
      <c r="E85" s="211"/>
    </row>
    <row r="87" spans="2:22" ht="23.4" x14ac:dyDescent="0.45">
      <c r="B87" s="473" t="s">
        <v>358</v>
      </c>
      <c r="C87" s="473"/>
      <c r="D87" s="473"/>
      <c r="E87" s="473"/>
    </row>
  </sheetData>
  <mergeCells count="20">
    <mergeCell ref="B79:E79"/>
    <mergeCell ref="B87:E87"/>
    <mergeCell ref="C85:D85"/>
    <mergeCell ref="C80:E80"/>
    <mergeCell ref="B81:B82"/>
    <mergeCell ref="C81:D81"/>
    <mergeCell ref="C82:D82"/>
    <mergeCell ref="B83:B84"/>
    <mergeCell ref="C83:D83"/>
    <mergeCell ref="C84:D84"/>
    <mergeCell ref="A29:A36"/>
    <mergeCell ref="A38:A47"/>
    <mergeCell ref="A37:N37"/>
    <mergeCell ref="O3:V3"/>
    <mergeCell ref="B1:V1"/>
    <mergeCell ref="A22:M22"/>
    <mergeCell ref="A5:A21"/>
    <mergeCell ref="A28:M28"/>
    <mergeCell ref="E3:M3"/>
    <mergeCell ref="A23:A27"/>
  </mergeCells>
  <conditionalFormatting sqref="V5 V26 V33 V49 V63">
    <cfRule type="cellIs" dxfId="18" priority="11" operator="lessThan">
      <formula>$M$28</formula>
    </cfRule>
    <cfRule type="cellIs" dxfId="17" priority="12" operator="lessThan">
      <formula>#REF!</formula>
    </cfRule>
  </conditionalFormatting>
  <pageMargins left="0.7" right="0.7" top="0.75" bottom="0.75" header="0.3" footer="0.3"/>
  <pageSetup paperSize="9" scale="60" orientation="landscape" r:id="rId1"/>
  <headerFooter>
    <oddHeader xml:space="preserve">&amp;L&amp;G&amp;C&amp;"Segoe UI Semibold,Normal"&amp;12 22.07.2025
</oddHeader>
  </headerFooter>
  <rowBreaks count="1" manualBreakCount="1">
    <brk id="78" max="16383" man="1"/>
  </rowBreaks>
  <ignoredErrors>
    <ignoredError sqref="P25:P29 P48:P62 P64:P73 E49:E74 P43:P45 P47 P39:P41 P11:P18 P31 P32:P37 P6:P9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98EDD-D2C2-475B-9348-09B700C490ED}">
  <sheetPr>
    <tabColor rgb="FF92D050"/>
  </sheetPr>
  <dimension ref="A1:Y101"/>
  <sheetViews>
    <sheetView topLeftCell="A25" zoomScale="80" zoomScaleNormal="80" workbookViewId="0">
      <selection activeCell="B34" sqref="B34:C34"/>
    </sheetView>
  </sheetViews>
  <sheetFormatPr defaultColWidth="10.77734375" defaultRowHeight="16.8" x14ac:dyDescent="0.4"/>
  <cols>
    <col min="1" max="1" width="3.44140625" style="1" customWidth="1"/>
    <col min="2" max="2" width="12.6640625" style="1" customWidth="1"/>
    <col min="3" max="3" width="43.33203125" style="1" customWidth="1"/>
    <col min="4" max="4" width="15.21875" style="1" customWidth="1"/>
    <col min="5" max="5" width="14.77734375" style="1" customWidth="1"/>
    <col min="6" max="6" width="12.77734375" style="1" customWidth="1"/>
    <col min="7" max="11" width="8.88671875" style="1" customWidth="1"/>
    <col min="12" max="12" width="12.77734375" style="5" customWidth="1"/>
    <col min="13" max="13" width="12.77734375" style="1" customWidth="1"/>
    <col min="14" max="14" width="2.77734375" style="1" hidden="1" customWidth="1"/>
    <col min="15" max="22" width="12.77734375" style="1" hidden="1" customWidth="1"/>
    <col min="23" max="23" width="0" style="1" hidden="1" customWidth="1"/>
    <col min="24" max="24" width="15" style="1" hidden="1" customWidth="1"/>
    <col min="25" max="16384" width="10.77734375" style="1"/>
  </cols>
  <sheetData>
    <row r="1" spans="1:22" ht="23.25" customHeight="1" x14ac:dyDescent="0.4">
      <c r="B1" s="460" t="s">
        <v>289</v>
      </c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  <c r="R1" s="460"/>
      <c r="S1" s="460"/>
      <c r="T1" s="460"/>
      <c r="U1" s="460"/>
      <c r="V1" s="460"/>
    </row>
    <row r="2" spans="1:22" ht="15.75" customHeight="1" thickBot="1" x14ac:dyDescent="0.45">
      <c r="B2" s="215" t="s">
        <v>148</v>
      </c>
      <c r="C2" s="213"/>
    </row>
    <row r="3" spans="1:22" ht="25.2" thickBot="1" x14ac:dyDescent="0.6">
      <c r="E3" s="467" t="s">
        <v>18</v>
      </c>
      <c r="F3" s="468"/>
      <c r="G3" s="468"/>
      <c r="H3" s="468"/>
      <c r="I3" s="468"/>
      <c r="J3" s="468"/>
      <c r="K3" s="468"/>
      <c r="L3" s="468"/>
      <c r="M3" s="469"/>
      <c r="N3" s="6"/>
      <c r="O3" s="423" t="s">
        <v>19</v>
      </c>
      <c r="P3" s="424"/>
      <c r="Q3" s="424"/>
      <c r="R3" s="424"/>
      <c r="S3" s="424"/>
      <c r="T3" s="424"/>
      <c r="U3" s="424"/>
      <c r="V3" s="425"/>
    </row>
    <row r="4" spans="1:22" s="7" customFormat="1" ht="51" thickBot="1" x14ac:dyDescent="0.35">
      <c r="B4" s="353" t="s">
        <v>0</v>
      </c>
      <c r="C4" s="53" t="s">
        <v>147</v>
      </c>
      <c r="D4" s="54" t="s">
        <v>20</v>
      </c>
      <c r="E4" s="59" t="s">
        <v>66</v>
      </c>
      <c r="F4" s="60" t="s">
        <v>61</v>
      </c>
      <c r="G4" s="61" t="s">
        <v>62</v>
      </c>
      <c r="H4" s="62" t="s">
        <v>63</v>
      </c>
      <c r="I4" s="62" t="s">
        <v>64</v>
      </c>
      <c r="J4" s="63" t="s">
        <v>65</v>
      </c>
      <c r="K4" s="64" t="s">
        <v>26</v>
      </c>
      <c r="L4" s="59" t="s">
        <v>27</v>
      </c>
      <c r="M4" s="59" t="s">
        <v>28</v>
      </c>
      <c r="O4" s="25" t="s">
        <v>29</v>
      </c>
      <c r="P4" s="26" t="s">
        <v>21</v>
      </c>
      <c r="Q4" s="26" t="s">
        <v>22</v>
      </c>
      <c r="R4" s="26" t="s">
        <v>23</v>
      </c>
      <c r="S4" s="26" t="s">
        <v>24</v>
      </c>
      <c r="T4" s="26" t="s">
        <v>25</v>
      </c>
      <c r="U4" s="26" t="s">
        <v>26</v>
      </c>
      <c r="V4" s="27" t="s">
        <v>30</v>
      </c>
    </row>
    <row r="5" spans="1:22" ht="16.8" customHeight="1" x14ac:dyDescent="0.4">
      <c r="A5" s="414" t="s">
        <v>102</v>
      </c>
      <c r="B5" s="49" t="s">
        <v>151</v>
      </c>
      <c r="C5" s="348" t="s">
        <v>152</v>
      </c>
      <c r="D5" s="50">
        <v>1</v>
      </c>
      <c r="E5" s="65">
        <v>0.31388888888888888</v>
      </c>
      <c r="F5" s="66"/>
      <c r="G5" s="67">
        <v>0.32361111111111113</v>
      </c>
      <c r="H5" s="68"/>
      <c r="I5" s="68"/>
      <c r="J5" s="66"/>
      <c r="K5" s="65">
        <v>0.33124999999999999</v>
      </c>
      <c r="L5" s="70">
        <v>0.33333333333333331</v>
      </c>
      <c r="M5" s="71">
        <v>0.33819444444444446</v>
      </c>
      <c r="N5" s="28"/>
      <c r="O5" s="29" t="e">
        <f>P5-#REF!</f>
        <v>#REF!</v>
      </c>
      <c r="P5" s="30" t="e">
        <f>Q5-#REF!</f>
        <v>#REF!</v>
      </c>
      <c r="Q5" s="30" t="e">
        <f>+R5-#REF!</f>
        <v>#REF!</v>
      </c>
      <c r="R5" s="30" t="e">
        <f>+U5-#REF!</f>
        <v>#REF!</v>
      </c>
      <c r="S5" s="30"/>
      <c r="T5" s="30"/>
      <c r="U5" s="30" t="e">
        <f>+V5-#REF!</f>
        <v>#REF!</v>
      </c>
      <c r="V5" s="31">
        <v>0.5625</v>
      </c>
    </row>
    <row r="6" spans="1:22" x14ac:dyDescent="0.4">
      <c r="A6" s="415"/>
      <c r="B6" s="15" t="s">
        <v>164</v>
      </c>
      <c r="C6" s="40" t="s">
        <v>165</v>
      </c>
      <c r="D6" s="9">
        <v>2</v>
      </c>
      <c r="E6" s="72"/>
      <c r="F6" s="73">
        <v>0.31874999999999998</v>
      </c>
      <c r="G6" s="74"/>
      <c r="H6" s="75">
        <v>0.32847222222222222</v>
      </c>
      <c r="I6" s="75"/>
      <c r="J6" s="73"/>
      <c r="K6" s="72">
        <v>0.33611111111111114</v>
      </c>
      <c r="L6" s="77">
        <f>+M5</f>
        <v>0.33819444444444446</v>
      </c>
      <c r="M6" s="78">
        <v>0.34305555555555556</v>
      </c>
      <c r="N6" s="32"/>
      <c r="O6" s="29" t="e">
        <f>P6-#REF!</f>
        <v>#REF!</v>
      </c>
      <c r="P6" s="30" t="e">
        <f>S6-#REF!</f>
        <v>#REF!</v>
      </c>
      <c r="Q6" s="30"/>
      <c r="R6" s="30"/>
      <c r="S6" s="30" t="e">
        <f>+T6-#REF!</f>
        <v>#REF!</v>
      </c>
      <c r="T6" s="30" t="e">
        <f>+U6-#REF!</f>
        <v>#REF!</v>
      </c>
      <c r="U6" s="30" t="e">
        <f>+V6-#REF!</f>
        <v>#REF!</v>
      </c>
      <c r="V6" s="33" t="e">
        <f>V5+#REF!</f>
        <v>#REF!</v>
      </c>
    </row>
    <row r="7" spans="1:22" x14ac:dyDescent="0.4">
      <c r="A7" s="415"/>
      <c r="B7" s="144" t="s">
        <v>7</v>
      </c>
      <c r="C7" s="349" t="s">
        <v>89</v>
      </c>
      <c r="D7" s="42">
        <v>3</v>
      </c>
      <c r="E7" s="72">
        <v>0.32361111111111113</v>
      </c>
      <c r="F7" s="73"/>
      <c r="G7" s="74"/>
      <c r="H7" s="75"/>
      <c r="I7" s="75">
        <v>0.33333333333333331</v>
      </c>
      <c r="J7" s="73"/>
      <c r="K7" s="72">
        <v>0.34097222222222223</v>
      </c>
      <c r="L7" s="77">
        <v>0.34305555555555556</v>
      </c>
      <c r="M7" s="78">
        <v>0.34791666666666665</v>
      </c>
      <c r="N7" s="28"/>
      <c r="O7" s="29" t="e">
        <f>P7-#REF!</f>
        <v>#REF!</v>
      </c>
      <c r="P7" s="30" t="e">
        <f>Q7-#REF!</f>
        <v>#REF!</v>
      </c>
      <c r="Q7" s="30" t="e">
        <f>+R7-#REF!</f>
        <v>#REF!</v>
      </c>
      <c r="R7" s="30" t="e">
        <f>+U7-#REF!</f>
        <v>#REF!</v>
      </c>
      <c r="S7" s="30"/>
      <c r="T7" s="30"/>
      <c r="U7" s="30" t="e">
        <f>+V7-#REF!</f>
        <v>#REF!</v>
      </c>
      <c r="V7" s="33" t="e">
        <f>V6+#REF!</f>
        <v>#REF!</v>
      </c>
    </row>
    <row r="8" spans="1:22" x14ac:dyDescent="0.4">
      <c r="A8" s="415"/>
      <c r="B8" s="145" t="s">
        <v>177</v>
      </c>
      <c r="C8" s="40" t="s">
        <v>178</v>
      </c>
      <c r="D8" s="9">
        <v>4</v>
      </c>
      <c r="E8" s="72"/>
      <c r="F8" s="73">
        <v>0.32847222222222222</v>
      </c>
      <c r="G8" s="74"/>
      <c r="H8" s="75"/>
      <c r="I8" s="75"/>
      <c r="J8" s="73">
        <v>0.33819444444444446</v>
      </c>
      <c r="K8" s="72">
        <v>0.34583333333333333</v>
      </c>
      <c r="L8" s="77">
        <v>0.34791666666666665</v>
      </c>
      <c r="M8" s="78">
        <v>0.3527777777777778</v>
      </c>
      <c r="N8" s="28"/>
      <c r="O8" s="29"/>
      <c r="P8" s="30"/>
      <c r="Q8" s="30"/>
      <c r="R8" s="30"/>
      <c r="S8" s="30"/>
      <c r="T8" s="30"/>
      <c r="U8" s="30"/>
      <c r="V8" s="33"/>
    </row>
    <row r="9" spans="1:22" x14ac:dyDescent="0.4">
      <c r="A9" s="415"/>
      <c r="B9" s="15" t="s">
        <v>156</v>
      </c>
      <c r="C9" s="347" t="s">
        <v>157</v>
      </c>
      <c r="D9" s="9">
        <v>5</v>
      </c>
      <c r="E9" s="72">
        <v>0.33333333333333331</v>
      </c>
      <c r="F9" s="73"/>
      <c r="G9" s="74">
        <v>0.34305555555555556</v>
      </c>
      <c r="H9" s="75"/>
      <c r="I9" s="75"/>
      <c r="J9" s="73"/>
      <c r="K9" s="72">
        <v>0.35069444444444442</v>
      </c>
      <c r="L9" s="77">
        <v>0.3527777777777778</v>
      </c>
      <c r="M9" s="78">
        <v>0.3576388888888889</v>
      </c>
      <c r="N9" s="32"/>
      <c r="O9" s="29" t="e">
        <f>P9-#REF!</f>
        <v>#REF!</v>
      </c>
      <c r="P9" s="30" t="e">
        <f>S9-#REF!</f>
        <v>#REF!</v>
      </c>
      <c r="Q9" s="30"/>
      <c r="R9" s="30"/>
      <c r="S9" s="30" t="e">
        <f>+T9-#REF!</f>
        <v>#REF!</v>
      </c>
      <c r="T9" s="30" t="e">
        <f>+U9-#REF!</f>
        <v>#REF!</v>
      </c>
      <c r="U9" s="30" t="e">
        <f>+V9-#REF!</f>
        <v>#REF!</v>
      </c>
      <c r="V9" s="33" t="e">
        <f>V7+#REF!</f>
        <v>#REF!</v>
      </c>
    </row>
    <row r="10" spans="1:22" x14ac:dyDescent="0.4">
      <c r="A10" s="415"/>
      <c r="B10" s="15" t="s">
        <v>158</v>
      </c>
      <c r="C10" s="347" t="s">
        <v>159</v>
      </c>
      <c r="D10" s="42">
        <v>6</v>
      </c>
      <c r="E10" s="72"/>
      <c r="F10" s="73">
        <v>0.33819444444444446</v>
      </c>
      <c r="G10" s="74"/>
      <c r="H10" s="75">
        <v>0.34791666666666665</v>
      </c>
      <c r="I10" s="75"/>
      <c r="J10" s="73"/>
      <c r="K10" s="72">
        <v>0.35555555555555557</v>
      </c>
      <c r="L10" s="77">
        <v>0.3576388888888889</v>
      </c>
      <c r="M10" s="78">
        <v>0.36249999999999999</v>
      </c>
      <c r="N10" s="32"/>
      <c r="O10" s="29" t="e">
        <f>P10-#REF!</f>
        <v>#REF!</v>
      </c>
      <c r="P10" s="30" t="e">
        <f>Q10-#REF!</f>
        <v>#REF!</v>
      </c>
      <c r="Q10" s="30" t="e">
        <f>+R10-#REF!</f>
        <v>#REF!</v>
      </c>
      <c r="R10" s="30" t="e">
        <f>+U10-#REF!</f>
        <v>#REF!</v>
      </c>
      <c r="S10" s="30"/>
      <c r="T10" s="30"/>
      <c r="U10" s="30" t="e">
        <f>+V10-#REF!</f>
        <v>#REF!</v>
      </c>
      <c r="V10" s="33" t="e">
        <f>V9+#REF!</f>
        <v>#REF!</v>
      </c>
    </row>
    <row r="11" spans="1:22" x14ac:dyDescent="0.4">
      <c r="A11" s="415"/>
      <c r="B11" s="15" t="s">
        <v>160</v>
      </c>
      <c r="C11" s="347" t="s">
        <v>161</v>
      </c>
      <c r="D11" s="9">
        <v>7</v>
      </c>
      <c r="E11" s="72">
        <v>0.34305555555555556</v>
      </c>
      <c r="F11" s="73"/>
      <c r="G11" s="74"/>
      <c r="H11" s="75"/>
      <c r="I11" s="75">
        <v>0.3527777777777778</v>
      </c>
      <c r="J11" s="73"/>
      <c r="K11" s="72">
        <v>0.36041666666666666</v>
      </c>
      <c r="L11" s="77">
        <v>0.36249999999999999</v>
      </c>
      <c r="M11" s="78">
        <v>0.36736111111111114</v>
      </c>
      <c r="N11" s="32"/>
      <c r="O11" s="29" t="e">
        <f>P11-#REF!</f>
        <v>#REF!</v>
      </c>
      <c r="P11" s="30" t="e">
        <f>S11-#REF!</f>
        <v>#REF!</v>
      </c>
      <c r="Q11" s="30"/>
      <c r="R11" s="30"/>
      <c r="S11" s="30" t="e">
        <f>+T11-#REF!</f>
        <v>#REF!</v>
      </c>
      <c r="T11" s="30" t="e">
        <f>+U11-#REF!</f>
        <v>#REF!</v>
      </c>
      <c r="U11" s="30" t="e">
        <f>+V11-#REF!</f>
        <v>#REF!</v>
      </c>
      <c r="V11" s="33" t="e">
        <f>V10+#REF!</f>
        <v>#REF!</v>
      </c>
    </row>
    <row r="12" spans="1:22" x14ac:dyDescent="0.4">
      <c r="A12" s="415"/>
      <c r="B12" s="139" t="s">
        <v>103</v>
      </c>
      <c r="C12" s="354" t="s">
        <v>6</v>
      </c>
      <c r="D12" s="9">
        <v>8</v>
      </c>
      <c r="E12" s="72"/>
      <c r="F12" s="73">
        <v>0.34791666666666665</v>
      </c>
      <c r="G12" s="74"/>
      <c r="H12" s="75"/>
      <c r="I12" s="75"/>
      <c r="J12" s="73">
        <v>0.3576388888888889</v>
      </c>
      <c r="K12" s="72">
        <v>0.36527777777777776</v>
      </c>
      <c r="L12" s="77">
        <v>0.36736111111111114</v>
      </c>
      <c r="M12" s="78">
        <v>0.37222222222222223</v>
      </c>
      <c r="N12" s="32"/>
      <c r="O12" s="29" t="e">
        <f>P12-#REF!</f>
        <v>#REF!</v>
      </c>
      <c r="P12" s="30" t="e">
        <f>Q12-#REF!</f>
        <v>#REF!</v>
      </c>
      <c r="Q12" s="30" t="e">
        <f>+R12-#REF!</f>
        <v>#REF!</v>
      </c>
      <c r="R12" s="30" t="e">
        <f>+U12-#REF!</f>
        <v>#REF!</v>
      </c>
      <c r="S12" s="30"/>
      <c r="T12" s="30"/>
      <c r="U12" s="30" t="e">
        <f>+V12-#REF!</f>
        <v>#REF!</v>
      </c>
      <c r="V12" s="33" t="e">
        <f>V11+#REF!</f>
        <v>#REF!</v>
      </c>
    </row>
    <row r="13" spans="1:22" x14ac:dyDescent="0.4">
      <c r="A13" s="415"/>
      <c r="B13" s="15" t="s">
        <v>153</v>
      </c>
      <c r="C13" s="347" t="s">
        <v>154</v>
      </c>
      <c r="D13" s="42">
        <v>9</v>
      </c>
      <c r="E13" s="72">
        <v>0.3527777777777778</v>
      </c>
      <c r="F13" s="73"/>
      <c r="G13" s="74">
        <v>0.36249999999999999</v>
      </c>
      <c r="H13" s="75"/>
      <c r="I13" s="75"/>
      <c r="J13" s="73"/>
      <c r="K13" s="72">
        <v>0.37013888888888891</v>
      </c>
      <c r="L13" s="77">
        <v>0.37222222222222223</v>
      </c>
      <c r="M13" s="78">
        <v>0.37708333333333333</v>
      </c>
      <c r="N13" s="32"/>
      <c r="O13" s="29" t="e">
        <f>P13-#REF!</f>
        <v>#REF!</v>
      </c>
      <c r="P13" s="30" t="e">
        <f>S13-#REF!</f>
        <v>#REF!</v>
      </c>
      <c r="Q13" s="30"/>
      <c r="R13" s="30"/>
      <c r="S13" s="30" t="e">
        <f>+T13-#REF!</f>
        <v>#REF!</v>
      </c>
      <c r="T13" s="30" t="e">
        <f>+U13-#REF!</f>
        <v>#REF!</v>
      </c>
      <c r="U13" s="30" t="e">
        <f>+V13-#REF!</f>
        <v>#REF!</v>
      </c>
      <c r="V13" s="33" t="e">
        <f>V12+#REF!</f>
        <v>#REF!</v>
      </c>
    </row>
    <row r="14" spans="1:22" x14ac:dyDescent="0.4">
      <c r="A14" s="415"/>
      <c r="B14" s="8" t="s">
        <v>168</v>
      </c>
      <c r="C14" s="347" t="s">
        <v>169</v>
      </c>
      <c r="D14" s="9">
        <v>10</v>
      </c>
      <c r="E14" s="72"/>
      <c r="F14" s="73">
        <v>0.3576388888888889</v>
      </c>
      <c r="G14" s="74"/>
      <c r="H14" s="75">
        <v>0.36736111111111114</v>
      </c>
      <c r="I14" s="75"/>
      <c r="J14" s="73"/>
      <c r="K14" s="72">
        <v>0.375</v>
      </c>
      <c r="L14" s="77">
        <v>0.37708333333333333</v>
      </c>
      <c r="M14" s="78">
        <v>0.38194444444444442</v>
      </c>
      <c r="N14" s="32"/>
      <c r="O14" s="29" t="e">
        <f>P14-#REF!</f>
        <v>#REF!</v>
      </c>
      <c r="P14" s="30" t="e">
        <f>Q14-#REF!</f>
        <v>#REF!</v>
      </c>
      <c r="Q14" s="30" t="e">
        <f>+R14-#REF!</f>
        <v>#REF!</v>
      </c>
      <c r="R14" s="30" t="e">
        <f>+U14-#REF!</f>
        <v>#REF!</v>
      </c>
      <c r="S14" s="30"/>
      <c r="T14" s="30"/>
      <c r="U14" s="30" t="e">
        <f>+V14-#REF!</f>
        <v>#REF!</v>
      </c>
      <c r="V14" s="33" t="e">
        <f>V13+#REF!</f>
        <v>#REF!</v>
      </c>
    </row>
    <row r="15" spans="1:22" x14ac:dyDescent="0.4">
      <c r="A15" s="415"/>
      <c r="B15" s="15" t="s">
        <v>232</v>
      </c>
      <c r="C15" s="40" t="s">
        <v>176</v>
      </c>
      <c r="D15" s="9">
        <v>11</v>
      </c>
      <c r="E15" s="72">
        <v>0.36249999999999999</v>
      </c>
      <c r="F15" s="73"/>
      <c r="G15" s="74"/>
      <c r="H15" s="75"/>
      <c r="I15" s="75">
        <v>0.37222222222222223</v>
      </c>
      <c r="J15" s="73"/>
      <c r="K15" s="72">
        <v>0.37986111111111109</v>
      </c>
      <c r="L15" s="77">
        <v>0.38194444444444442</v>
      </c>
      <c r="M15" s="78">
        <v>0.38680555555555557</v>
      </c>
      <c r="N15" s="32"/>
      <c r="O15" s="29" t="e">
        <f>P15-#REF!</f>
        <v>#REF!</v>
      </c>
      <c r="P15" s="30" t="e">
        <f>S15-#REF!</f>
        <v>#REF!</v>
      </c>
      <c r="Q15" s="30"/>
      <c r="R15" s="30"/>
      <c r="S15" s="30" t="e">
        <f>+T15-#REF!</f>
        <v>#REF!</v>
      </c>
      <c r="T15" s="30" t="e">
        <f>+U15-#REF!</f>
        <v>#REF!</v>
      </c>
      <c r="U15" s="30" t="e">
        <f>+V15-#REF!</f>
        <v>#REF!</v>
      </c>
      <c r="V15" s="33" t="e">
        <f>V14+#REF!</f>
        <v>#REF!</v>
      </c>
    </row>
    <row r="16" spans="1:22" x14ac:dyDescent="0.4">
      <c r="A16" s="415"/>
      <c r="B16" s="1" t="s">
        <v>170</v>
      </c>
      <c r="C16" s="40" t="s">
        <v>171</v>
      </c>
      <c r="D16" s="42">
        <v>12</v>
      </c>
      <c r="E16" s="72"/>
      <c r="F16" s="73">
        <v>0.36736111111111114</v>
      </c>
      <c r="G16" s="74"/>
      <c r="H16" s="75"/>
      <c r="I16" s="75"/>
      <c r="J16" s="73">
        <v>0.37708333333333333</v>
      </c>
      <c r="K16" s="72">
        <v>0.38472222222222224</v>
      </c>
      <c r="L16" s="77">
        <v>0.38680555555555557</v>
      </c>
      <c r="M16" s="78">
        <v>0.39166666666666666</v>
      </c>
      <c r="N16" s="32"/>
      <c r="O16" s="29" t="e">
        <f>P16-#REF!</f>
        <v>#REF!</v>
      </c>
      <c r="P16" s="30" t="e">
        <f>Q16-#REF!</f>
        <v>#REF!</v>
      </c>
      <c r="Q16" s="30" t="e">
        <f>+R16-#REF!</f>
        <v>#REF!</v>
      </c>
      <c r="R16" s="30" t="e">
        <f>+U16-#REF!</f>
        <v>#REF!</v>
      </c>
      <c r="S16" s="30"/>
      <c r="T16" s="30"/>
      <c r="U16" s="30" t="e">
        <f>+V16-#REF!</f>
        <v>#REF!</v>
      </c>
      <c r="V16" s="33" t="e">
        <f>V15+#REF!</f>
        <v>#REF!</v>
      </c>
    </row>
    <row r="17" spans="1:25" x14ac:dyDescent="0.4">
      <c r="A17" s="415"/>
      <c r="B17" s="58" t="s">
        <v>166</v>
      </c>
      <c r="C17" s="347" t="s">
        <v>167</v>
      </c>
      <c r="D17" s="9">
        <v>13</v>
      </c>
      <c r="E17" s="72">
        <v>0.37222222222222223</v>
      </c>
      <c r="F17" s="73"/>
      <c r="G17" s="74">
        <v>0.38194444444444442</v>
      </c>
      <c r="H17" s="75"/>
      <c r="I17" s="75"/>
      <c r="J17" s="73"/>
      <c r="K17" s="72">
        <v>0.38958333333333334</v>
      </c>
      <c r="L17" s="77">
        <v>0.39166666666666666</v>
      </c>
      <c r="M17" s="78">
        <v>0.39652777777777776</v>
      </c>
      <c r="N17" s="32"/>
      <c r="O17" s="29"/>
      <c r="P17" s="30"/>
      <c r="Q17" s="30"/>
      <c r="R17" s="30"/>
      <c r="S17" s="30"/>
      <c r="T17" s="30"/>
      <c r="U17" s="30"/>
      <c r="V17" s="33"/>
    </row>
    <row r="18" spans="1:25" x14ac:dyDescent="0.4">
      <c r="A18" s="415"/>
      <c r="B18" s="15" t="s">
        <v>174</v>
      </c>
      <c r="C18" s="347" t="s">
        <v>175</v>
      </c>
      <c r="D18" s="9">
        <v>14</v>
      </c>
      <c r="E18" s="295"/>
      <c r="F18" s="296">
        <v>0.37708333333333333</v>
      </c>
      <c r="G18" s="295"/>
      <c r="H18" s="297">
        <v>0.38680555555555557</v>
      </c>
      <c r="I18" s="298"/>
      <c r="J18" s="299"/>
      <c r="K18" s="300">
        <v>0.39444444444444443</v>
      </c>
      <c r="L18" s="301">
        <v>0.39652777777777776</v>
      </c>
      <c r="M18" s="296">
        <v>0.40138888888888891</v>
      </c>
      <c r="N18" s="32"/>
      <c r="O18" s="29" t="e">
        <f>P18-#REF!</f>
        <v>#REF!</v>
      </c>
      <c r="P18" s="30" t="e">
        <f>S18-#REF!</f>
        <v>#REF!</v>
      </c>
      <c r="Q18" s="30"/>
      <c r="R18" s="30"/>
      <c r="S18" s="30" t="e">
        <f>+T18-#REF!</f>
        <v>#REF!</v>
      </c>
      <c r="T18" s="30" t="e">
        <f>+U18-#REF!</f>
        <v>#REF!</v>
      </c>
      <c r="U18" s="30" t="e">
        <f>+V18-#REF!</f>
        <v>#REF!</v>
      </c>
      <c r="V18" s="33" t="e">
        <f>V16+#REF!</f>
        <v>#REF!</v>
      </c>
    </row>
    <row r="19" spans="1:25" ht="17.399999999999999" thickBot="1" x14ac:dyDescent="0.45">
      <c r="A19" s="456"/>
      <c r="B19" s="58" t="s">
        <v>212</v>
      </c>
      <c r="C19" s="352" t="s">
        <v>213</v>
      </c>
      <c r="D19" s="9">
        <v>15</v>
      </c>
      <c r="E19" s="302">
        <v>0.38194444444444442</v>
      </c>
      <c r="F19" s="303"/>
      <c r="G19" s="304"/>
      <c r="H19" s="305"/>
      <c r="I19" s="306">
        <v>0.39166666666666666</v>
      </c>
      <c r="J19" s="303"/>
      <c r="K19" s="307">
        <v>0.39930555555555558</v>
      </c>
      <c r="L19" s="308">
        <v>0.40138888888888891</v>
      </c>
      <c r="M19" s="309">
        <v>0.40625</v>
      </c>
      <c r="N19" s="32"/>
      <c r="O19" s="180" t="e">
        <f>P19-#REF!</f>
        <v>#REF!</v>
      </c>
      <c r="P19" s="181" t="e">
        <f>Q19-#REF!</f>
        <v>#REF!</v>
      </c>
      <c r="Q19" s="181" t="e">
        <f>+R19-#REF!</f>
        <v>#REF!</v>
      </c>
      <c r="R19" s="181" t="e">
        <f>+U19-#REF!</f>
        <v>#REF!</v>
      </c>
      <c r="S19" s="181"/>
      <c r="T19" s="181"/>
      <c r="U19" s="181" t="e">
        <f>+V19-#REF!</f>
        <v>#REF!</v>
      </c>
      <c r="V19" s="182" t="e">
        <f>V18+#REF!</f>
        <v>#REF!</v>
      </c>
      <c r="Y19" s="154"/>
    </row>
    <row r="20" spans="1:25" ht="19.8" thickBot="1" x14ac:dyDescent="0.5">
      <c r="A20" s="462" t="s">
        <v>269</v>
      </c>
      <c r="B20" s="462"/>
      <c r="C20" s="462"/>
      <c r="D20" s="462"/>
      <c r="E20" s="462"/>
      <c r="F20" s="462"/>
      <c r="G20" s="462"/>
      <c r="H20" s="462"/>
      <c r="I20" s="462"/>
      <c r="J20" s="462"/>
      <c r="K20" s="462"/>
      <c r="L20" s="462"/>
      <c r="M20" s="483"/>
      <c r="N20" s="32"/>
      <c r="O20" s="29" t="e">
        <f>P20-#REF!</f>
        <v>#REF!</v>
      </c>
      <c r="P20" s="30" t="e">
        <f>Q20-#REF!</f>
        <v>#REF!</v>
      </c>
      <c r="Q20" s="30" t="e">
        <f>+R20-#REF!</f>
        <v>#REF!</v>
      </c>
      <c r="R20" s="30" t="e">
        <f>+U20-#REF!</f>
        <v>#REF!</v>
      </c>
      <c r="S20" s="30"/>
      <c r="T20" s="30"/>
      <c r="U20" s="30" t="e">
        <f>+V20-#REF!</f>
        <v>#REF!</v>
      </c>
      <c r="V20" s="33" t="e">
        <f>#REF!+#REF!</f>
        <v>#REF!</v>
      </c>
    </row>
    <row r="21" spans="1:25" ht="16.8" customHeight="1" x14ac:dyDescent="0.4">
      <c r="A21" s="465" t="s">
        <v>101</v>
      </c>
      <c r="B21" s="8" t="s">
        <v>193</v>
      </c>
      <c r="C21" s="348" t="s">
        <v>194</v>
      </c>
      <c r="D21" s="9">
        <v>16</v>
      </c>
      <c r="E21" s="72"/>
      <c r="F21" s="73">
        <v>0.39374999999999999</v>
      </c>
      <c r="G21" s="74"/>
      <c r="H21" s="75"/>
      <c r="I21" s="75"/>
      <c r="J21" s="73">
        <v>0.40347222222222223</v>
      </c>
      <c r="K21" s="72">
        <v>0.41111111111111109</v>
      </c>
      <c r="L21" s="77">
        <v>0.41319444444444442</v>
      </c>
      <c r="M21" s="78">
        <v>0.41805555555555557</v>
      </c>
      <c r="N21" s="32"/>
      <c r="O21" s="29" t="e">
        <f>P21-#REF!</f>
        <v>#REF!</v>
      </c>
      <c r="P21" s="30" t="e">
        <f>S21-#REF!</f>
        <v>#REF!</v>
      </c>
      <c r="Q21" s="30"/>
      <c r="R21" s="30"/>
      <c r="S21" s="30" t="e">
        <f>+T21-#REF!</f>
        <v>#REF!</v>
      </c>
      <c r="T21" s="30" t="e">
        <f>+U21-#REF!</f>
        <v>#REF!</v>
      </c>
      <c r="U21" s="30" t="e">
        <f>+V21-#REF!</f>
        <v>#REF!</v>
      </c>
      <c r="V21" s="33" t="e">
        <f>V20+#REF!</f>
        <v>#REF!</v>
      </c>
    </row>
    <row r="22" spans="1:25" x14ac:dyDescent="0.4">
      <c r="A22" s="466"/>
      <c r="B22" s="136" t="s">
        <v>257</v>
      </c>
      <c r="C22" s="355" t="s">
        <v>258</v>
      </c>
      <c r="D22" s="133">
        <v>17</v>
      </c>
      <c r="E22" s="74">
        <v>0.39861111111111114</v>
      </c>
      <c r="F22" s="92"/>
      <c r="G22" s="90">
        <v>0.40833333333333333</v>
      </c>
      <c r="H22" s="91"/>
      <c r="I22" s="91"/>
      <c r="J22" s="92"/>
      <c r="K22" s="84">
        <v>0.41597222222222224</v>
      </c>
      <c r="L22" s="93">
        <v>0.41805555555555557</v>
      </c>
      <c r="M22" s="86">
        <v>0.42291666666666666</v>
      </c>
      <c r="N22" s="32"/>
      <c r="O22" s="29" t="e">
        <f>P22-#REF!</f>
        <v>#REF!</v>
      </c>
      <c r="P22" s="30" t="e">
        <f>Q22-#REF!</f>
        <v>#REF!</v>
      </c>
      <c r="Q22" s="30" t="e">
        <f>+R22-#REF!</f>
        <v>#REF!</v>
      </c>
      <c r="R22" s="30" t="e">
        <f>+U22-#REF!</f>
        <v>#REF!</v>
      </c>
      <c r="S22" s="30"/>
      <c r="T22" s="30"/>
      <c r="U22" s="30" t="e">
        <f>+V22-#REF!</f>
        <v>#REF!</v>
      </c>
      <c r="V22" s="33" t="e">
        <f>V21+#REF!</f>
        <v>#REF!</v>
      </c>
    </row>
    <row r="23" spans="1:25" x14ac:dyDescent="0.4">
      <c r="A23" s="466"/>
      <c r="B23" s="136" t="s">
        <v>259</v>
      </c>
      <c r="C23" s="356" t="s">
        <v>260</v>
      </c>
      <c r="D23" s="137">
        <v>18</v>
      </c>
      <c r="E23" s="81"/>
      <c r="F23" s="92">
        <v>0.40347222222222223</v>
      </c>
      <c r="G23" s="90"/>
      <c r="H23" s="91">
        <v>0.41319444444444442</v>
      </c>
      <c r="I23" s="91"/>
      <c r="J23" s="92"/>
      <c r="K23" s="72">
        <v>0.41875000000000001</v>
      </c>
      <c r="L23" s="77">
        <v>0.42291666666666666</v>
      </c>
      <c r="M23" s="78">
        <v>0.42777777777777776</v>
      </c>
      <c r="N23" s="32"/>
      <c r="O23" s="29"/>
      <c r="P23" s="30"/>
      <c r="Q23" s="30"/>
      <c r="R23" s="30"/>
      <c r="S23" s="30"/>
      <c r="T23" s="30"/>
      <c r="U23" s="30"/>
      <c r="V23" s="33"/>
    </row>
    <row r="24" spans="1:25" x14ac:dyDescent="0.4">
      <c r="A24" s="466"/>
      <c r="B24" s="148" t="s">
        <v>337</v>
      </c>
      <c r="C24" s="356" t="s">
        <v>338</v>
      </c>
      <c r="D24" s="133">
        <v>19</v>
      </c>
      <c r="E24" s="74">
        <v>0.40833333333333333</v>
      </c>
      <c r="F24" s="92"/>
      <c r="G24" s="90"/>
      <c r="H24" s="91"/>
      <c r="I24" s="91">
        <v>0.41805555555555557</v>
      </c>
      <c r="J24" s="92"/>
      <c r="K24" s="72">
        <v>0.42569444444444443</v>
      </c>
      <c r="L24" s="88">
        <v>0.42777777777777776</v>
      </c>
      <c r="M24" s="78">
        <v>0.43263888888888891</v>
      </c>
      <c r="N24" s="32"/>
      <c r="O24" s="29"/>
      <c r="P24" s="30"/>
      <c r="Q24" s="30"/>
      <c r="R24" s="30"/>
      <c r="S24" s="30"/>
      <c r="T24" s="30"/>
      <c r="U24" s="30"/>
      <c r="V24" s="33"/>
    </row>
    <row r="25" spans="1:25" x14ac:dyDescent="0.4">
      <c r="A25" s="466"/>
      <c r="B25" s="138" t="s">
        <v>263</v>
      </c>
      <c r="C25" s="356" t="s">
        <v>264</v>
      </c>
      <c r="D25" s="137">
        <v>20</v>
      </c>
      <c r="E25" s="74"/>
      <c r="F25" s="92">
        <v>0.41319444444444442</v>
      </c>
      <c r="G25" s="90"/>
      <c r="H25" s="91"/>
      <c r="I25" s="91"/>
      <c r="J25" s="92">
        <v>0.42291666666666666</v>
      </c>
      <c r="K25" s="72">
        <v>0.43055555555555558</v>
      </c>
      <c r="L25" s="88">
        <v>0.43263888888888891</v>
      </c>
      <c r="M25" s="78">
        <v>0.4375</v>
      </c>
      <c r="N25" s="32"/>
      <c r="O25" s="29"/>
      <c r="P25" s="30"/>
      <c r="Q25" s="30"/>
      <c r="R25" s="30"/>
      <c r="S25" s="30"/>
      <c r="T25" s="30"/>
      <c r="U25" s="30"/>
      <c r="V25" s="33"/>
    </row>
    <row r="26" spans="1:25" x14ac:dyDescent="0.4">
      <c r="A26" s="466"/>
      <c r="B26" s="149" t="s">
        <v>339</v>
      </c>
      <c r="C26" s="355" t="s">
        <v>340</v>
      </c>
      <c r="D26" s="133">
        <v>21</v>
      </c>
      <c r="E26" s="74">
        <v>0.41805555555555557</v>
      </c>
      <c r="F26" s="92"/>
      <c r="G26" s="90">
        <v>0.42777777777777776</v>
      </c>
      <c r="H26" s="91"/>
      <c r="I26" s="91"/>
      <c r="J26" s="92"/>
      <c r="K26" s="84">
        <v>0.43541666666666667</v>
      </c>
      <c r="L26" s="77">
        <v>0.4375</v>
      </c>
      <c r="M26" s="86">
        <v>0.44236111111111109</v>
      </c>
      <c r="N26" s="32"/>
      <c r="O26" s="29"/>
      <c r="P26" s="30"/>
      <c r="Q26" s="30"/>
      <c r="R26" s="30"/>
      <c r="S26" s="30"/>
      <c r="T26" s="30"/>
      <c r="U26" s="30"/>
      <c r="V26" s="33"/>
    </row>
    <row r="27" spans="1:25" x14ac:dyDescent="0.4">
      <c r="A27" s="466"/>
      <c r="B27" s="136" t="s">
        <v>265</v>
      </c>
      <c r="C27" s="356" t="s">
        <v>266</v>
      </c>
      <c r="D27" s="137">
        <v>22</v>
      </c>
      <c r="E27" s="72"/>
      <c r="F27" s="73">
        <v>0.42291666666666666</v>
      </c>
      <c r="G27" s="74"/>
      <c r="H27" s="75">
        <v>0.43263888888888891</v>
      </c>
      <c r="I27" s="75"/>
      <c r="J27" s="73"/>
      <c r="K27" s="72">
        <v>0.44027777777777777</v>
      </c>
      <c r="L27" s="88">
        <v>0.44236111111111109</v>
      </c>
      <c r="M27" s="78">
        <v>0.44722222222222224</v>
      </c>
      <c r="N27" s="32"/>
      <c r="O27" s="29"/>
      <c r="P27" s="30"/>
      <c r="Q27" s="30"/>
      <c r="R27" s="30"/>
      <c r="S27" s="30"/>
      <c r="T27" s="30"/>
      <c r="U27" s="30"/>
      <c r="V27" s="33"/>
    </row>
    <row r="28" spans="1:25" ht="17.399999999999999" thickBot="1" x14ac:dyDescent="0.45">
      <c r="A28" s="466"/>
      <c r="B28" s="168" t="s">
        <v>251</v>
      </c>
      <c r="C28" s="357" t="s">
        <v>252</v>
      </c>
      <c r="D28" s="133">
        <v>23</v>
      </c>
      <c r="E28" s="84">
        <v>0.42777777777777776</v>
      </c>
      <c r="F28" s="73"/>
      <c r="G28" s="74"/>
      <c r="H28" s="75"/>
      <c r="I28" s="75">
        <v>0.4375</v>
      </c>
      <c r="J28" s="73"/>
      <c r="K28" s="84">
        <v>0.44513888888888886</v>
      </c>
      <c r="L28" s="77">
        <v>0.44722222222222224</v>
      </c>
      <c r="M28" s="86">
        <v>0.45208333333333334</v>
      </c>
      <c r="N28" s="32"/>
      <c r="O28" s="29"/>
      <c r="P28" s="30"/>
      <c r="Q28" s="30"/>
      <c r="R28" s="30"/>
      <c r="S28" s="30"/>
      <c r="T28" s="30"/>
      <c r="U28" s="30"/>
      <c r="V28" s="33"/>
    </row>
    <row r="29" spans="1:25" ht="19.8" thickBot="1" x14ac:dyDescent="0.45">
      <c r="A29" s="457" t="s">
        <v>372</v>
      </c>
      <c r="B29" s="458"/>
      <c r="C29" s="458"/>
      <c r="D29" s="458"/>
      <c r="E29" s="484"/>
      <c r="F29" s="484"/>
      <c r="G29" s="484"/>
      <c r="H29" s="484"/>
      <c r="I29" s="484"/>
      <c r="J29" s="484"/>
      <c r="K29" s="458"/>
      <c r="L29" s="458"/>
      <c r="M29" s="459"/>
      <c r="N29" s="32"/>
      <c r="O29" s="29" t="e">
        <f>P29-#REF!</f>
        <v>#REF!</v>
      </c>
      <c r="P29" s="30" t="e">
        <f>Q29-#REF!</f>
        <v>#REF!</v>
      </c>
      <c r="Q29" s="30" t="e">
        <f>+R29-#REF!</f>
        <v>#REF!</v>
      </c>
      <c r="R29" s="30" t="e">
        <f>+U29-#REF!</f>
        <v>#REF!</v>
      </c>
      <c r="S29" s="30"/>
      <c r="T29" s="30"/>
      <c r="U29" s="30" t="e">
        <f>+V29-#REF!</f>
        <v>#REF!</v>
      </c>
      <c r="V29" s="33" t="e">
        <f>#REF!+#REF!</f>
        <v>#REF!</v>
      </c>
    </row>
    <row r="30" spans="1:25" ht="16.8" customHeight="1" x14ac:dyDescent="0.4">
      <c r="A30" s="414" t="s">
        <v>137</v>
      </c>
      <c r="B30" s="15" t="s">
        <v>214</v>
      </c>
      <c r="C30" s="348" t="s">
        <v>215</v>
      </c>
      <c r="D30" s="9">
        <v>24</v>
      </c>
      <c r="E30" s="310"/>
      <c r="F30" s="66">
        <v>0.43958333333333333</v>
      </c>
      <c r="G30" s="310"/>
      <c r="H30" s="311"/>
      <c r="I30" s="311"/>
      <c r="J30" s="66">
        <v>0.44930555555555557</v>
      </c>
      <c r="K30" s="65">
        <v>0.45694444444444443</v>
      </c>
      <c r="L30" s="70">
        <v>0.45902777777777776</v>
      </c>
      <c r="M30" s="71">
        <v>0.46388888888888891</v>
      </c>
      <c r="O30" s="37"/>
      <c r="P30" s="38"/>
      <c r="Q30" s="38"/>
      <c r="R30" s="38"/>
      <c r="S30" s="38"/>
      <c r="T30" s="38"/>
      <c r="U30" s="39"/>
      <c r="V30" s="36" t="s">
        <v>31</v>
      </c>
      <c r="W30" s="1" t="s">
        <v>32</v>
      </c>
    </row>
    <row r="31" spans="1:25" x14ac:dyDescent="0.4">
      <c r="A31" s="415"/>
      <c r="B31" s="8" t="s">
        <v>210</v>
      </c>
      <c r="C31" s="347" t="s">
        <v>211</v>
      </c>
      <c r="D31" s="14">
        <v>25</v>
      </c>
      <c r="E31" s="72">
        <v>0.44444444444444442</v>
      </c>
      <c r="F31" s="312"/>
      <c r="G31" s="81">
        <v>0.45416666666666666</v>
      </c>
      <c r="H31" s="82"/>
      <c r="I31" s="82"/>
      <c r="J31" s="83"/>
      <c r="K31" s="72">
        <v>0.46180555555555558</v>
      </c>
      <c r="L31" s="88">
        <v>0.46388888888888891</v>
      </c>
      <c r="M31" s="78">
        <v>0.46875</v>
      </c>
      <c r="N31" s="28"/>
      <c r="O31" s="29" t="e">
        <f>P31-#REF!</f>
        <v>#REF!</v>
      </c>
      <c r="P31" s="30" t="e">
        <f>S31-#REF!</f>
        <v>#REF!</v>
      </c>
      <c r="Q31" s="30"/>
      <c r="R31" s="30"/>
      <c r="S31" s="30" t="e">
        <f>+T31-#REF!</f>
        <v>#REF!</v>
      </c>
      <c r="T31" s="30" t="e">
        <f>+U31-#REF!</f>
        <v>#REF!</v>
      </c>
      <c r="U31" s="30" t="e">
        <f>+V31-#REF!</f>
        <v>#REF!</v>
      </c>
      <c r="V31" s="31" t="e">
        <f>V29+#REF!</f>
        <v>#REF!</v>
      </c>
    </row>
    <row r="32" spans="1:25" x14ac:dyDescent="0.4">
      <c r="A32" s="415"/>
      <c r="B32" s="8" t="s">
        <v>208</v>
      </c>
      <c r="C32" s="347" t="s">
        <v>209</v>
      </c>
      <c r="D32" s="9">
        <v>26</v>
      </c>
      <c r="E32" s="72"/>
      <c r="F32" s="73">
        <v>0.44930555555555557</v>
      </c>
      <c r="G32" s="81"/>
      <c r="H32" s="82">
        <v>0.45902777777777776</v>
      </c>
      <c r="I32" s="82"/>
      <c r="J32" s="83"/>
      <c r="K32" s="72">
        <v>0.46666666666666667</v>
      </c>
      <c r="L32" s="77">
        <v>0.46875</v>
      </c>
      <c r="M32" s="78">
        <v>0.47361111111111109</v>
      </c>
      <c r="N32" s="28"/>
      <c r="O32" s="29" t="e">
        <f>P32-#REF!</f>
        <v>#REF!</v>
      </c>
      <c r="P32" s="30" t="e">
        <f>Q32-#REF!</f>
        <v>#REF!</v>
      </c>
      <c r="Q32" s="30" t="e">
        <f>+R32-#REF!</f>
        <v>#REF!</v>
      </c>
      <c r="R32" s="30" t="e">
        <f>+U32-#REF!</f>
        <v>#REF!</v>
      </c>
      <c r="S32" s="30"/>
      <c r="T32" s="30"/>
      <c r="U32" s="30" t="e">
        <f>+V32-#REF!</f>
        <v>#REF!</v>
      </c>
      <c r="V32" s="33" t="e">
        <f>V31+#REF!</f>
        <v>#REF!</v>
      </c>
    </row>
    <row r="33" spans="1:22" x14ac:dyDescent="0.4">
      <c r="A33" s="415"/>
      <c r="B33" s="148" t="s">
        <v>247</v>
      </c>
      <c r="C33" s="355" t="s">
        <v>248</v>
      </c>
      <c r="D33" s="133">
        <v>27</v>
      </c>
      <c r="E33" s="72">
        <v>0.45416666666666666</v>
      </c>
      <c r="F33" s="73"/>
      <c r="G33" s="74"/>
      <c r="H33" s="75"/>
      <c r="I33" s="75">
        <v>0.46388888888888891</v>
      </c>
      <c r="J33" s="73"/>
      <c r="K33" s="72">
        <v>0.47152777777777777</v>
      </c>
      <c r="L33" s="77">
        <v>0.47361111111111109</v>
      </c>
      <c r="M33" s="78">
        <v>0.47847222222222224</v>
      </c>
      <c r="N33" s="28"/>
      <c r="O33" s="29"/>
      <c r="P33" s="30"/>
      <c r="Q33" s="30"/>
      <c r="R33" s="30"/>
      <c r="S33" s="30"/>
      <c r="T33" s="30"/>
      <c r="U33" s="30"/>
      <c r="V33" s="33"/>
    </row>
    <row r="34" spans="1:22" x14ac:dyDescent="0.4">
      <c r="A34" s="415"/>
      <c r="B34" s="148" t="s">
        <v>216</v>
      </c>
      <c r="C34" s="355" t="s">
        <v>217</v>
      </c>
      <c r="D34" s="133">
        <v>28</v>
      </c>
      <c r="E34" s="72"/>
      <c r="F34" s="73">
        <v>0.45902777777777776</v>
      </c>
      <c r="G34" s="74"/>
      <c r="H34" s="75"/>
      <c r="I34" s="75"/>
      <c r="J34" s="73">
        <v>0.46875</v>
      </c>
      <c r="K34" s="72">
        <v>0.47638888888888886</v>
      </c>
      <c r="L34" s="77">
        <v>0.47847222222222224</v>
      </c>
      <c r="M34" s="78">
        <v>0.48333333333333334</v>
      </c>
      <c r="N34" s="28"/>
      <c r="O34" s="29" t="e">
        <f>P34-#REF!</f>
        <v>#REF!</v>
      </c>
      <c r="P34" s="30" t="e">
        <f>S34-#REF!</f>
        <v>#REF!</v>
      </c>
      <c r="Q34" s="30"/>
      <c r="R34" s="30"/>
      <c r="S34" s="30" t="e">
        <f>+T34-#REF!</f>
        <v>#REF!</v>
      </c>
      <c r="T34" s="30" t="e">
        <f>+U34-#REF!</f>
        <v>#REF!</v>
      </c>
      <c r="U34" s="30" t="e">
        <f>+V34-#REF!</f>
        <v>#REF!</v>
      </c>
      <c r="V34" s="33" t="e">
        <f>V32+#REF!</f>
        <v>#REF!</v>
      </c>
    </row>
    <row r="35" spans="1:22" x14ac:dyDescent="0.4">
      <c r="A35" s="415"/>
      <c r="B35" s="148" t="s">
        <v>10</v>
      </c>
      <c r="C35" s="355" t="s">
        <v>218</v>
      </c>
      <c r="D35" s="137">
        <v>29</v>
      </c>
      <c r="E35" s="72">
        <v>0.46388888888888891</v>
      </c>
      <c r="F35" s="73"/>
      <c r="G35" s="74">
        <v>0.47361111111111109</v>
      </c>
      <c r="H35" s="75"/>
      <c r="I35" s="75"/>
      <c r="J35" s="73"/>
      <c r="K35" s="72">
        <v>0.48125000000000001</v>
      </c>
      <c r="L35" s="77">
        <v>0.48333333333333334</v>
      </c>
      <c r="M35" s="78">
        <v>0.48819444444444443</v>
      </c>
      <c r="N35" s="28"/>
      <c r="O35" s="29" t="e">
        <f>P35-#REF!</f>
        <v>#REF!</v>
      </c>
      <c r="P35" s="30" t="e">
        <f>S35-#REF!</f>
        <v>#REF!</v>
      </c>
      <c r="Q35" s="30"/>
      <c r="R35" s="30"/>
      <c r="S35" s="30" t="e">
        <f>+T35-#REF!</f>
        <v>#REF!</v>
      </c>
      <c r="T35" s="30" t="e">
        <f>+U35-#REF!</f>
        <v>#REF!</v>
      </c>
      <c r="U35" s="30" t="e">
        <f>+V35-#REF!</f>
        <v>#REF!</v>
      </c>
      <c r="V35" s="33" t="e">
        <f>#REF!+#REF!</f>
        <v>#REF!</v>
      </c>
    </row>
    <row r="36" spans="1:22" x14ac:dyDescent="0.4">
      <c r="A36" s="415"/>
      <c r="B36" s="148" t="s">
        <v>219</v>
      </c>
      <c r="C36" s="355" t="s">
        <v>220</v>
      </c>
      <c r="D36" s="133">
        <v>30</v>
      </c>
      <c r="E36" s="72"/>
      <c r="F36" s="73">
        <v>0.46875</v>
      </c>
      <c r="G36" s="74"/>
      <c r="H36" s="75">
        <v>0.47847222222222224</v>
      </c>
      <c r="I36" s="75"/>
      <c r="J36" s="73"/>
      <c r="K36" s="72">
        <v>0.4861111111111111</v>
      </c>
      <c r="L36" s="77">
        <v>0.48819444444444443</v>
      </c>
      <c r="M36" s="78">
        <v>0.49305555555555558</v>
      </c>
      <c r="N36" s="28"/>
      <c r="O36" s="29"/>
      <c r="P36" s="30"/>
      <c r="Q36" s="30"/>
      <c r="R36" s="30"/>
      <c r="S36" s="30"/>
      <c r="T36" s="30"/>
      <c r="U36" s="30"/>
      <c r="V36" s="33"/>
    </row>
    <row r="37" spans="1:22" x14ac:dyDescent="0.4">
      <c r="A37" s="415"/>
      <c r="B37" s="148" t="s">
        <v>227</v>
      </c>
      <c r="C37" s="355" t="s">
        <v>228</v>
      </c>
      <c r="D37" s="137">
        <v>31</v>
      </c>
      <c r="E37" s="72">
        <v>0.47361111111111109</v>
      </c>
      <c r="F37" s="73"/>
      <c r="G37" s="74"/>
      <c r="H37" s="75"/>
      <c r="I37" s="75">
        <v>0.48333333333333334</v>
      </c>
      <c r="J37" s="73"/>
      <c r="K37" s="72">
        <v>0.4909722222222222</v>
      </c>
      <c r="L37" s="77">
        <v>0.49305555555555558</v>
      </c>
      <c r="M37" s="78">
        <v>0.49791666666666667</v>
      </c>
      <c r="N37" s="28"/>
      <c r="O37" s="29" t="e">
        <f>P37-#REF!</f>
        <v>#REF!</v>
      </c>
      <c r="P37" s="30" t="e">
        <f>Q37-#REF!</f>
        <v>#REF!</v>
      </c>
      <c r="Q37" s="30" t="e">
        <f>+R37-#REF!</f>
        <v>#REF!</v>
      </c>
      <c r="R37" s="30" t="e">
        <f>+U37-#REF!</f>
        <v>#REF!</v>
      </c>
      <c r="S37" s="30"/>
      <c r="T37" s="30"/>
      <c r="U37" s="30" t="e">
        <f>+V37-#REF!</f>
        <v>#REF!</v>
      </c>
      <c r="V37" s="33" t="e">
        <f>V35+#REF!</f>
        <v>#REF!</v>
      </c>
    </row>
    <row r="38" spans="1:22" x14ac:dyDescent="0.4">
      <c r="A38" s="415"/>
      <c r="B38" s="149" t="s">
        <v>225</v>
      </c>
      <c r="C38" s="355" t="s">
        <v>226</v>
      </c>
      <c r="D38" s="133">
        <v>32</v>
      </c>
      <c r="E38" s="72"/>
      <c r="F38" s="73">
        <v>0.47847222222222224</v>
      </c>
      <c r="G38" s="74"/>
      <c r="H38" s="75"/>
      <c r="I38" s="75"/>
      <c r="J38" s="73">
        <v>0.48819444444444443</v>
      </c>
      <c r="K38" s="72">
        <v>0.49583333333333335</v>
      </c>
      <c r="L38" s="77">
        <v>0.49791666666666667</v>
      </c>
      <c r="M38" s="78">
        <v>0.50277777777777777</v>
      </c>
      <c r="N38" s="28"/>
      <c r="O38" s="29" t="e">
        <f>P38-#REF!</f>
        <v>#REF!</v>
      </c>
      <c r="P38" s="30" t="e">
        <f>S38-#REF!</f>
        <v>#REF!</v>
      </c>
      <c r="Q38" s="30"/>
      <c r="R38" s="30"/>
      <c r="S38" s="30" t="e">
        <f>+T38-#REF!</f>
        <v>#REF!</v>
      </c>
      <c r="T38" s="30" t="e">
        <f>+U38-#REF!</f>
        <v>#REF!</v>
      </c>
      <c r="U38" s="30" t="e">
        <f>+V38-#REF!</f>
        <v>#REF!</v>
      </c>
      <c r="V38" s="33" t="e">
        <f>V37+#REF!</f>
        <v>#REF!</v>
      </c>
    </row>
    <row r="39" spans="1:22" x14ac:dyDescent="0.4">
      <c r="A39" s="415"/>
      <c r="B39" s="148" t="s">
        <v>233</v>
      </c>
      <c r="C39" s="355" t="s">
        <v>371</v>
      </c>
      <c r="D39" s="137">
        <v>33</v>
      </c>
      <c r="E39" s="72">
        <v>0.48333333333333334</v>
      </c>
      <c r="F39" s="73"/>
      <c r="G39" s="74">
        <v>0.49305555555555558</v>
      </c>
      <c r="H39" s="75"/>
      <c r="I39" s="75"/>
      <c r="J39" s="73"/>
      <c r="K39" s="72">
        <v>0.50069444444444444</v>
      </c>
      <c r="L39" s="77">
        <v>0.50277777777777777</v>
      </c>
      <c r="M39" s="78">
        <v>0.50763888888888886</v>
      </c>
      <c r="N39" s="28"/>
      <c r="O39" s="29" t="e">
        <f>P39-#REF!</f>
        <v>#REF!</v>
      </c>
      <c r="P39" s="30" t="e">
        <f>Q39-#REF!</f>
        <v>#REF!</v>
      </c>
      <c r="Q39" s="30" t="e">
        <f>+R39-#REF!</f>
        <v>#REF!</v>
      </c>
      <c r="R39" s="30" t="e">
        <f>+U39-#REF!</f>
        <v>#REF!</v>
      </c>
      <c r="S39" s="30"/>
      <c r="T39" s="30"/>
      <c r="U39" s="30" t="e">
        <f>+V39-#REF!</f>
        <v>#REF!</v>
      </c>
      <c r="V39" s="33" t="e">
        <f>V38+#REF!</f>
        <v>#REF!</v>
      </c>
    </row>
    <row r="40" spans="1:22" ht="17.399999999999999" thickBot="1" x14ac:dyDescent="0.45">
      <c r="A40" s="415"/>
      <c r="B40" s="150" t="s">
        <v>223</v>
      </c>
      <c r="C40" s="358" t="s">
        <v>224</v>
      </c>
      <c r="D40" s="133">
        <v>34</v>
      </c>
      <c r="E40" s="289"/>
      <c r="F40" s="290">
        <v>0.48819444444444443</v>
      </c>
      <c r="G40" s="291"/>
      <c r="H40" s="292">
        <v>0.49791666666666667</v>
      </c>
      <c r="I40" s="292"/>
      <c r="J40" s="290"/>
      <c r="K40" s="289">
        <v>0.50555555555555554</v>
      </c>
      <c r="L40" s="293">
        <v>0.50763888888888886</v>
      </c>
      <c r="M40" s="294">
        <v>0.51249999999999996</v>
      </c>
      <c r="N40" s="28"/>
      <c r="O40" s="29" t="e">
        <f>P40-#REF!</f>
        <v>#REF!</v>
      </c>
      <c r="P40" s="30" t="e">
        <f>S40-#REF!</f>
        <v>#REF!</v>
      </c>
      <c r="Q40" s="30"/>
      <c r="R40" s="30"/>
      <c r="S40" s="30" t="e">
        <f>+T40-#REF!</f>
        <v>#REF!</v>
      </c>
      <c r="T40" s="30" t="e">
        <f>+U40-#REF!</f>
        <v>#REF!</v>
      </c>
      <c r="U40" s="30" t="e">
        <f>+V40-#REF!</f>
        <v>#REF!</v>
      </c>
      <c r="V40" s="33" t="e">
        <f>V39+#REF!</f>
        <v>#REF!</v>
      </c>
    </row>
    <row r="41" spans="1:22" ht="17.399999999999999" thickBot="1" x14ac:dyDescent="0.45">
      <c r="A41" s="416" t="s">
        <v>271</v>
      </c>
      <c r="B41" s="417"/>
      <c r="C41" s="417"/>
      <c r="D41" s="417"/>
      <c r="E41" s="417"/>
      <c r="F41" s="417"/>
      <c r="G41" s="417"/>
      <c r="H41" s="417"/>
      <c r="I41" s="417"/>
      <c r="J41" s="417"/>
      <c r="K41" s="417"/>
      <c r="L41" s="417"/>
      <c r="M41" s="418"/>
      <c r="N41" s="28"/>
      <c r="O41" s="29"/>
      <c r="P41" s="30"/>
      <c r="Q41" s="30"/>
      <c r="R41" s="30"/>
      <c r="S41" s="30"/>
      <c r="T41" s="30"/>
      <c r="U41" s="30"/>
      <c r="V41" s="33"/>
    </row>
    <row r="42" spans="1:22" ht="16.8" customHeight="1" x14ac:dyDescent="0.4">
      <c r="A42" s="415" t="s">
        <v>104</v>
      </c>
      <c r="B42" s="149" t="s">
        <v>272</v>
      </c>
      <c r="C42" s="359" t="s">
        <v>273</v>
      </c>
      <c r="D42" s="133">
        <v>35</v>
      </c>
      <c r="E42" s="67">
        <v>0.5</v>
      </c>
      <c r="F42" s="313"/>
      <c r="G42" s="67"/>
      <c r="H42" s="311"/>
      <c r="I42" s="68">
        <v>0.50972222222222219</v>
      </c>
      <c r="J42" s="313"/>
      <c r="K42" s="65">
        <v>0.51736111111111116</v>
      </c>
      <c r="L42" s="70">
        <v>0.51944444444444449</v>
      </c>
      <c r="M42" s="71">
        <v>0.52430555555555558</v>
      </c>
      <c r="N42" s="28"/>
      <c r="O42" s="29"/>
      <c r="P42" s="30"/>
      <c r="Q42" s="30"/>
      <c r="R42" s="30"/>
      <c r="S42" s="30"/>
      <c r="T42" s="30"/>
      <c r="U42" s="30"/>
      <c r="V42" s="33"/>
    </row>
    <row r="43" spans="1:22" x14ac:dyDescent="0.4">
      <c r="A43" s="415"/>
      <c r="B43" s="148" t="s">
        <v>274</v>
      </c>
      <c r="C43" s="355" t="s">
        <v>275</v>
      </c>
      <c r="D43" s="133">
        <v>36</v>
      </c>
      <c r="E43" s="314"/>
      <c r="F43" s="83">
        <v>0.50486111111111109</v>
      </c>
      <c r="G43" s="314"/>
      <c r="H43" s="82"/>
      <c r="I43" s="315"/>
      <c r="J43" s="83">
        <v>0.51458333333333328</v>
      </c>
      <c r="K43" s="72">
        <v>0.52222222222222225</v>
      </c>
      <c r="L43" s="316">
        <v>0.52430555555555558</v>
      </c>
      <c r="M43" s="78">
        <v>0.52916666666666667</v>
      </c>
      <c r="N43" s="28"/>
      <c r="O43" s="29" t="e">
        <f>P43-#REF!</f>
        <v>#REF!</v>
      </c>
      <c r="P43" s="30" t="e">
        <f>Q43-#REF!</f>
        <v>#REF!</v>
      </c>
      <c r="Q43" s="30" t="e">
        <f>+R43-#REF!</f>
        <v>#REF!</v>
      </c>
      <c r="R43" s="30" t="e">
        <f>+U43-#REF!</f>
        <v>#REF!</v>
      </c>
      <c r="S43" s="30"/>
      <c r="T43" s="30"/>
      <c r="U43" s="30" t="e">
        <f>+V43-#REF!</f>
        <v>#REF!</v>
      </c>
      <c r="V43" s="33" t="e">
        <f>#REF!+#REF!</f>
        <v>#REF!</v>
      </c>
    </row>
    <row r="44" spans="1:22" x14ac:dyDescent="0.4">
      <c r="A44" s="415"/>
      <c r="B44" s="148" t="s">
        <v>276</v>
      </c>
      <c r="C44" s="355" t="s">
        <v>277</v>
      </c>
      <c r="D44" s="133">
        <v>37</v>
      </c>
      <c r="E44" s="74">
        <v>0.50972222222222219</v>
      </c>
      <c r="F44" s="317"/>
      <c r="G44" s="74">
        <v>0.51944444444444449</v>
      </c>
      <c r="H44" s="318"/>
      <c r="I44" s="75"/>
      <c r="J44" s="317"/>
      <c r="K44" s="84">
        <v>0.52708333333333335</v>
      </c>
      <c r="L44" s="301">
        <v>0.52916666666666667</v>
      </c>
      <c r="M44" s="86">
        <v>0.53402777777777777</v>
      </c>
      <c r="N44" s="28"/>
      <c r="O44" s="29"/>
      <c r="P44" s="30"/>
      <c r="Q44" s="30"/>
      <c r="R44" s="30"/>
      <c r="S44" s="30"/>
      <c r="T44" s="30"/>
      <c r="U44" s="30"/>
      <c r="V44" s="33"/>
    </row>
    <row r="45" spans="1:22" x14ac:dyDescent="0.4">
      <c r="A45" s="415"/>
      <c r="B45" s="148" t="s">
        <v>278</v>
      </c>
      <c r="C45" s="356" t="s">
        <v>279</v>
      </c>
      <c r="D45" s="133">
        <v>38</v>
      </c>
      <c r="E45" s="72"/>
      <c r="F45" s="83">
        <v>0.51458333333333328</v>
      </c>
      <c r="G45" s="81"/>
      <c r="H45" s="82">
        <v>0.52430555555555558</v>
      </c>
      <c r="I45" s="82"/>
      <c r="J45" s="83"/>
      <c r="K45" s="72">
        <v>0.61527777777777781</v>
      </c>
      <c r="L45" s="88">
        <v>0.53402777777777777</v>
      </c>
      <c r="M45" s="78">
        <v>0.53888888888888886</v>
      </c>
      <c r="N45" s="28"/>
      <c r="O45" s="29" t="e">
        <f>P45-#REF!</f>
        <v>#REF!</v>
      </c>
      <c r="P45" s="30" t="e">
        <f>S45-#REF!</f>
        <v>#REF!</v>
      </c>
      <c r="Q45" s="30"/>
      <c r="R45" s="30"/>
      <c r="S45" s="30" t="e">
        <f>+T45-#REF!</f>
        <v>#REF!</v>
      </c>
      <c r="T45" s="30" t="e">
        <f>+U45-#REF!</f>
        <v>#REF!</v>
      </c>
      <c r="U45" s="30" t="e">
        <f>+V45-#REF!</f>
        <v>#REF!</v>
      </c>
      <c r="V45" s="33" t="e">
        <f>V43+#REF!</f>
        <v>#REF!</v>
      </c>
    </row>
    <row r="46" spans="1:22" x14ac:dyDescent="0.4">
      <c r="A46" s="415"/>
      <c r="B46" s="149" t="s">
        <v>221</v>
      </c>
      <c r="C46" s="362" t="s">
        <v>222</v>
      </c>
      <c r="D46" s="133">
        <v>39</v>
      </c>
      <c r="E46" s="72">
        <v>0.51944444444444449</v>
      </c>
      <c r="F46" s="73"/>
      <c r="G46" s="74"/>
      <c r="H46" s="75"/>
      <c r="I46" s="75">
        <v>0.52916666666666667</v>
      </c>
      <c r="J46" s="73"/>
      <c r="K46" s="72">
        <v>0.53680555555555554</v>
      </c>
      <c r="L46" s="77">
        <v>0.53888888888888886</v>
      </c>
      <c r="M46" s="78">
        <v>0.54374999999999996</v>
      </c>
      <c r="N46" s="28"/>
      <c r="O46" s="29"/>
      <c r="P46" s="30"/>
      <c r="Q46" s="30"/>
      <c r="R46" s="30"/>
      <c r="S46" s="30"/>
      <c r="T46" s="30"/>
      <c r="U46" s="30"/>
      <c r="V46" s="33"/>
    </row>
    <row r="47" spans="1:22" x14ac:dyDescent="0.4">
      <c r="A47" s="415"/>
      <c r="B47" s="148" t="s">
        <v>282</v>
      </c>
      <c r="C47" s="360" t="s">
        <v>283</v>
      </c>
      <c r="D47" s="133">
        <v>40</v>
      </c>
      <c r="E47" s="72"/>
      <c r="F47" s="73">
        <v>0.52430555555555558</v>
      </c>
      <c r="G47" s="74"/>
      <c r="H47" s="75"/>
      <c r="I47" s="75"/>
      <c r="J47" s="73">
        <v>0.53402777777777777</v>
      </c>
      <c r="K47" s="72">
        <v>0.54166666666666663</v>
      </c>
      <c r="L47" s="77">
        <v>0.54374999999999996</v>
      </c>
      <c r="M47" s="78">
        <v>0.54861111111111116</v>
      </c>
      <c r="N47" s="28"/>
      <c r="O47" s="29"/>
      <c r="P47" s="30"/>
      <c r="Q47" s="30"/>
      <c r="R47" s="30"/>
      <c r="S47" s="30"/>
      <c r="T47" s="30"/>
      <c r="U47" s="30"/>
      <c r="V47" s="33"/>
    </row>
    <row r="48" spans="1:22" x14ac:dyDescent="0.4">
      <c r="A48" s="415"/>
      <c r="B48" s="168" t="s">
        <v>267</v>
      </c>
      <c r="C48" s="356" t="s">
        <v>268</v>
      </c>
      <c r="D48" s="133">
        <v>41</v>
      </c>
      <c r="E48" s="72">
        <v>0.52916666666666667</v>
      </c>
      <c r="F48" s="73"/>
      <c r="G48" s="74">
        <v>0.53888888888888886</v>
      </c>
      <c r="H48" s="75"/>
      <c r="I48" s="75"/>
      <c r="J48" s="73"/>
      <c r="K48" s="72">
        <v>0.54652777777777772</v>
      </c>
      <c r="L48" s="77">
        <v>0.54861111111111116</v>
      </c>
      <c r="M48" s="78">
        <v>0.55347222222222225</v>
      </c>
      <c r="N48" s="28"/>
      <c r="O48" s="29"/>
      <c r="P48" s="30"/>
      <c r="Q48" s="30"/>
      <c r="R48" s="30"/>
      <c r="S48" s="30"/>
      <c r="T48" s="30"/>
      <c r="U48" s="30"/>
      <c r="V48" s="33"/>
    </row>
    <row r="49" spans="1:23" x14ac:dyDescent="0.4">
      <c r="A49" s="415"/>
      <c r="B49" s="148" t="s">
        <v>284</v>
      </c>
      <c r="C49" s="356" t="s">
        <v>285</v>
      </c>
      <c r="D49" s="133">
        <v>42</v>
      </c>
      <c r="E49" s="72"/>
      <c r="F49" s="73">
        <v>0.53402777777777777</v>
      </c>
      <c r="G49" s="74"/>
      <c r="H49" s="75">
        <v>0.54374999999999996</v>
      </c>
      <c r="I49" s="75"/>
      <c r="J49" s="73"/>
      <c r="K49" s="72">
        <v>0.55138888888888893</v>
      </c>
      <c r="L49" s="77">
        <v>0.55347222222222225</v>
      </c>
      <c r="M49" s="78">
        <v>0.55833333333333335</v>
      </c>
      <c r="N49" s="28"/>
      <c r="O49" s="29"/>
      <c r="P49" s="30"/>
      <c r="Q49" s="30"/>
      <c r="R49" s="30"/>
      <c r="S49" s="30"/>
      <c r="T49" s="30"/>
      <c r="U49" s="30"/>
      <c r="V49" s="33"/>
    </row>
    <row r="50" spans="1:23" x14ac:dyDescent="0.4">
      <c r="A50" s="415"/>
      <c r="B50" s="149" t="s">
        <v>234</v>
      </c>
      <c r="C50" s="355" t="s">
        <v>235</v>
      </c>
      <c r="D50" s="133">
        <v>43</v>
      </c>
      <c r="E50" s="72">
        <v>0.53888888888888886</v>
      </c>
      <c r="F50" s="73"/>
      <c r="G50" s="74"/>
      <c r="H50" s="75"/>
      <c r="I50" s="75">
        <v>0.54861111111111116</v>
      </c>
      <c r="J50" s="73"/>
      <c r="K50" s="72">
        <v>0.55625000000000002</v>
      </c>
      <c r="L50" s="77">
        <v>0.55833333333333335</v>
      </c>
      <c r="M50" s="78">
        <v>0.56319444444444444</v>
      </c>
      <c r="N50" s="28"/>
      <c r="O50" s="29"/>
      <c r="P50" s="30"/>
      <c r="Q50" s="30"/>
      <c r="R50" s="30"/>
      <c r="S50" s="30"/>
      <c r="T50" s="30"/>
      <c r="U50" s="30"/>
      <c r="V50" s="33"/>
    </row>
    <row r="51" spans="1:23" x14ac:dyDescent="0.4">
      <c r="A51" s="415"/>
      <c r="B51" s="168" t="s">
        <v>373</v>
      </c>
      <c r="C51" s="356" t="s">
        <v>348</v>
      </c>
      <c r="D51" s="133">
        <v>44</v>
      </c>
      <c r="E51" s="72"/>
      <c r="F51" s="73">
        <v>0.54374999999999996</v>
      </c>
      <c r="G51" s="74"/>
      <c r="H51" s="75"/>
      <c r="I51" s="75"/>
      <c r="J51" s="73">
        <v>0.55347222222222225</v>
      </c>
      <c r="K51" s="72">
        <v>0.56111111111111112</v>
      </c>
      <c r="L51" s="77">
        <v>0.56319444444444444</v>
      </c>
      <c r="M51" s="78">
        <v>0.56805555555555554</v>
      </c>
      <c r="N51" s="28"/>
      <c r="O51" s="29"/>
      <c r="P51" s="30"/>
      <c r="Q51" s="30"/>
      <c r="R51" s="30"/>
      <c r="S51" s="30"/>
      <c r="T51" s="30"/>
      <c r="U51" s="30"/>
      <c r="V51" s="33"/>
    </row>
    <row r="52" spans="1:23" x14ac:dyDescent="0.4">
      <c r="A52" s="415"/>
      <c r="B52" s="149" t="s">
        <v>351</v>
      </c>
      <c r="C52" s="355" t="s">
        <v>352</v>
      </c>
      <c r="D52" s="133">
        <v>45</v>
      </c>
      <c r="E52" s="72">
        <v>0.54861111111111116</v>
      </c>
      <c r="F52" s="73"/>
      <c r="G52" s="74">
        <v>0.55833333333333335</v>
      </c>
      <c r="H52" s="75"/>
      <c r="I52" s="75"/>
      <c r="J52" s="73"/>
      <c r="K52" s="72">
        <v>0.56597222222222221</v>
      </c>
      <c r="L52" s="77">
        <v>0.56805555555555554</v>
      </c>
      <c r="M52" s="78">
        <v>0.57291666666666663</v>
      </c>
      <c r="N52" s="28"/>
      <c r="O52" s="29"/>
      <c r="P52" s="30"/>
      <c r="Q52" s="30"/>
      <c r="R52" s="30"/>
      <c r="S52" s="30"/>
      <c r="T52" s="30"/>
      <c r="U52" s="30"/>
      <c r="V52" s="33"/>
    </row>
    <row r="53" spans="1:23" x14ac:dyDescent="0.4">
      <c r="A53" s="415"/>
      <c r="B53" s="149" t="s">
        <v>280</v>
      </c>
      <c r="C53" s="355" t="s">
        <v>281</v>
      </c>
      <c r="D53" s="133">
        <v>46</v>
      </c>
      <c r="E53" s="84"/>
      <c r="F53" s="73">
        <v>0.55347222222222225</v>
      </c>
      <c r="G53" s="74"/>
      <c r="H53" s="75">
        <v>0.56319444444444444</v>
      </c>
      <c r="I53" s="75"/>
      <c r="J53" s="73"/>
      <c r="K53" s="84">
        <v>0.5708333333333333</v>
      </c>
      <c r="L53" s="77">
        <v>0.57291666666666663</v>
      </c>
      <c r="M53" s="86">
        <v>0.57777777777777772</v>
      </c>
      <c r="N53" s="28"/>
      <c r="O53" s="29"/>
      <c r="P53" s="30"/>
      <c r="Q53" s="30"/>
      <c r="R53" s="30"/>
      <c r="S53" s="30"/>
      <c r="T53" s="30"/>
      <c r="U53" s="30"/>
      <c r="V53" s="33"/>
    </row>
    <row r="54" spans="1:23" x14ac:dyDescent="0.4">
      <c r="A54" s="415"/>
      <c r="B54" s="149" t="s">
        <v>255</v>
      </c>
      <c r="C54" s="356" t="s">
        <v>256</v>
      </c>
      <c r="D54" s="133">
        <v>47</v>
      </c>
      <c r="E54" s="84">
        <v>0.55833333333333335</v>
      </c>
      <c r="F54" s="73"/>
      <c r="G54" s="74"/>
      <c r="H54" s="75"/>
      <c r="I54" s="75">
        <v>0.56805555555555554</v>
      </c>
      <c r="J54" s="73"/>
      <c r="K54" s="84">
        <v>0.5756944444444444</v>
      </c>
      <c r="L54" s="77">
        <v>0.57777777777777772</v>
      </c>
      <c r="M54" s="86">
        <v>0.58263888888888893</v>
      </c>
      <c r="N54" s="28"/>
      <c r="O54" s="29"/>
      <c r="P54" s="30"/>
      <c r="Q54" s="30"/>
      <c r="R54" s="30"/>
      <c r="S54" s="30"/>
      <c r="T54" s="30"/>
      <c r="U54" s="30"/>
      <c r="V54" s="33"/>
    </row>
    <row r="55" spans="1:23" x14ac:dyDescent="0.4">
      <c r="A55" s="415"/>
      <c r="B55" s="138" t="s">
        <v>261</v>
      </c>
      <c r="C55" s="356" t="s">
        <v>262</v>
      </c>
      <c r="D55" s="133">
        <v>48</v>
      </c>
      <c r="E55" s="241"/>
      <c r="F55" s="73">
        <v>0.56319444444444444</v>
      </c>
      <c r="G55" s="74"/>
      <c r="H55" s="75"/>
      <c r="I55" s="75"/>
      <c r="J55" s="73">
        <v>0.57291666666666663</v>
      </c>
      <c r="K55" s="84">
        <v>0.5805555555555556</v>
      </c>
      <c r="L55" s="77">
        <v>0.58263888888888893</v>
      </c>
      <c r="M55" s="86">
        <v>0.58750000000000002</v>
      </c>
      <c r="N55" s="28"/>
      <c r="O55" s="29"/>
      <c r="P55" s="30"/>
      <c r="Q55" s="30"/>
      <c r="R55" s="30"/>
      <c r="S55" s="30"/>
      <c r="T55" s="30"/>
      <c r="U55" s="30"/>
      <c r="V55" s="33"/>
    </row>
    <row r="56" spans="1:23" x14ac:dyDescent="0.4">
      <c r="A56" s="415"/>
      <c r="B56" s="134" t="s">
        <v>349</v>
      </c>
      <c r="C56" s="356" t="s">
        <v>350</v>
      </c>
      <c r="D56" s="133">
        <v>49</v>
      </c>
      <c r="E56" s="84">
        <v>0.56805555555555554</v>
      </c>
      <c r="F56" s="73"/>
      <c r="G56" s="74">
        <v>0.57777777777777772</v>
      </c>
      <c r="H56" s="75"/>
      <c r="I56" s="75"/>
      <c r="J56" s="73"/>
      <c r="K56" s="84">
        <v>0.5854166666666667</v>
      </c>
      <c r="L56" s="77">
        <v>0.58750000000000002</v>
      </c>
      <c r="M56" s="86">
        <v>0.59236111111111112</v>
      </c>
      <c r="N56" s="28"/>
      <c r="O56" s="29"/>
      <c r="P56" s="30"/>
      <c r="Q56" s="30"/>
      <c r="R56" s="30"/>
      <c r="S56" s="30"/>
      <c r="T56" s="30"/>
      <c r="U56" s="30"/>
      <c r="V56" s="33"/>
    </row>
    <row r="57" spans="1:23" x14ac:dyDescent="0.4">
      <c r="A57" s="415"/>
      <c r="B57" s="148" t="s">
        <v>172</v>
      </c>
      <c r="C57" s="347" t="s">
        <v>173</v>
      </c>
      <c r="D57" s="9">
        <v>50</v>
      </c>
      <c r="E57" s="72"/>
      <c r="F57" s="83">
        <v>0.57291666666666663</v>
      </c>
      <c r="G57" s="81"/>
      <c r="H57" s="82">
        <v>0.58263888888888893</v>
      </c>
      <c r="I57" s="82"/>
      <c r="J57" s="83"/>
      <c r="K57" s="72">
        <v>0.59027777777777779</v>
      </c>
      <c r="L57" s="88">
        <v>0.59236111111111112</v>
      </c>
      <c r="M57" s="78">
        <v>0.59722222222222221</v>
      </c>
      <c r="N57" s="28"/>
      <c r="O57" s="29"/>
      <c r="P57" s="30"/>
      <c r="Q57" s="30"/>
      <c r="R57" s="30"/>
      <c r="S57" s="30"/>
      <c r="T57" s="30"/>
      <c r="U57" s="30"/>
      <c r="V57" s="33"/>
    </row>
    <row r="58" spans="1:23" x14ac:dyDescent="0.4">
      <c r="A58" s="415"/>
      <c r="B58" s="15" t="s">
        <v>162</v>
      </c>
      <c r="C58" s="347" t="s">
        <v>163</v>
      </c>
      <c r="D58" s="14">
        <v>51</v>
      </c>
      <c r="E58" s="237">
        <v>0.57777777777777772</v>
      </c>
      <c r="F58" s="92"/>
      <c r="G58" s="90"/>
      <c r="H58" s="91"/>
      <c r="I58" s="91">
        <v>0.58750000000000002</v>
      </c>
      <c r="J58" s="92"/>
      <c r="K58" s="84">
        <v>0.59513888888888888</v>
      </c>
      <c r="L58" s="77">
        <v>0.59722222222222221</v>
      </c>
      <c r="M58" s="238">
        <v>0.6020833333333333</v>
      </c>
      <c r="N58" s="28"/>
      <c r="O58" s="29"/>
      <c r="P58" s="30"/>
      <c r="Q58" s="30"/>
      <c r="R58" s="30"/>
      <c r="S58" s="30"/>
      <c r="T58" s="30"/>
      <c r="U58" s="30"/>
      <c r="V58" s="33"/>
    </row>
    <row r="59" spans="1:23" x14ac:dyDescent="0.4">
      <c r="A59" s="415"/>
      <c r="B59" s="164" t="s">
        <v>181</v>
      </c>
      <c r="C59" s="361" t="s">
        <v>182</v>
      </c>
      <c r="D59" s="14">
        <v>52</v>
      </c>
      <c r="E59" s="295"/>
      <c r="F59" s="319">
        <v>0.58263888888888893</v>
      </c>
      <c r="G59" s="295"/>
      <c r="H59" s="297"/>
      <c r="I59" s="298"/>
      <c r="J59" s="319">
        <v>0.59236111111111112</v>
      </c>
      <c r="K59" s="321">
        <v>0.6</v>
      </c>
      <c r="L59" s="316">
        <v>0.6020833333333333</v>
      </c>
      <c r="M59" s="296">
        <v>0.6069444444444444</v>
      </c>
      <c r="N59" s="28"/>
      <c r="O59" s="29"/>
      <c r="P59" s="30"/>
      <c r="Q59" s="30"/>
      <c r="R59" s="30"/>
      <c r="S59" s="30"/>
      <c r="T59" s="30"/>
      <c r="U59" s="30"/>
      <c r="V59" s="33"/>
    </row>
    <row r="60" spans="1:23" ht="17.399999999999999" thickBot="1" x14ac:dyDescent="0.45">
      <c r="A60" s="456"/>
      <c r="B60" s="156" t="s">
        <v>71</v>
      </c>
      <c r="C60" s="350" t="s">
        <v>72</v>
      </c>
      <c r="D60" s="52">
        <v>53</v>
      </c>
      <c r="E60" s="322">
        <v>0.58750000000000002</v>
      </c>
      <c r="F60" s="323"/>
      <c r="G60" s="322">
        <v>0.59722222222222221</v>
      </c>
      <c r="H60" s="324"/>
      <c r="I60" s="325"/>
      <c r="J60" s="323"/>
      <c r="K60" s="326">
        <v>0.60486111111111107</v>
      </c>
      <c r="L60" s="327">
        <v>0.6069444444444444</v>
      </c>
      <c r="M60" s="309">
        <v>0.6118055555555556</v>
      </c>
      <c r="N60" s="28"/>
      <c r="O60" s="29"/>
      <c r="P60" s="30"/>
      <c r="Q60" s="30"/>
      <c r="R60" s="30"/>
      <c r="S60" s="30"/>
      <c r="T60" s="30"/>
      <c r="U60" s="30"/>
      <c r="V60" s="33"/>
    </row>
    <row r="61" spans="1:23" ht="15" customHeight="1" x14ac:dyDescent="0.4">
      <c r="A61" s="45"/>
      <c r="C61" s="55"/>
      <c r="D61" s="55"/>
      <c r="L61" s="1"/>
      <c r="N61" s="28"/>
      <c r="O61" s="29"/>
      <c r="P61" s="30"/>
      <c r="Q61" s="30"/>
      <c r="R61" s="30"/>
      <c r="S61" s="30"/>
      <c r="T61" s="30"/>
      <c r="U61" s="30"/>
      <c r="V61" s="36" t="s">
        <v>31</v>
      </c>
      <c r="W61" s="1" t="s">
        <v>32</v>
      </c>
    </row>
    <row r="62" spans="1:23" ht="16.8" hidden="1" customHeight="1" x14ac:dyDescent="0.4">
      <c r="A62" s="43"/>
      <c r="B62" s="8" t="s">
        <v>33</v>
      </c>
      <c r="C62" s="8"/>
      <c r="D62" s="9">
        <v>41</v>
      </c>
      <c r="E62" s="16" t="e">
        <f>F62-#REF!</f>
        <v>#REF!</v>
      </c>
      <c r="F62" s="17" t="e">
        <f>+#REF!-#REF!</f>
        <v>#REF!</v>
      </c>
      <c r="G62" s="17" t="e">
        <f>+K62-#REF!</f>
        <v>#REF!</v>
      </c>
      <c r="H62" s="17"/>
      <c r="I62" s="17"/>
      <c r="J62" s="17"/>
      <c r="K62" s="17" t="e">
        <f>+L62-#REF!</f>
        <v>#REF!</v>
      </c>
      <c r="L62" s="46">
        <f>+M48</f>
        <v>0.55347222222222225</v>
      </c>
      <c r="M62" s="19" t="e">
        <f>+L62+#REF!</f>
        <v>#REF!</v>
      </c>
      <c r="N62" s="32"/>
      <c r="O62" s="29" t="e">
        <f>P62-#REF!</f>
        <v>#REF!</v>
      </c>
      <c r="P62" s="30" t="e">
        <f>Q62-#REF!</f>
        <v>#REF!</v>
      </c>
      <c r="Q62" s="30" t="e">
        <f>+R62-#REF!</f>
        <v>#REF!</v>
      </c>
      <c r="R62" s="30" t="e">
        <f>+U62-#REF!</f>
        <v>#REF!</v>
      </c>
      <c r="S62" s="30"/>
      <c r="T62" s="30"/>
      <c r="U62" s="30" t="e">
        <f>+V62-#REF!</f>
        <v>#REF!</v>
      </c>
      <c r="V62" s="31" t="e">
        <f>V45+#REF!</f>
        <v>#REF!</v>
      </c>
    </row>
    <row r="63" spans="1:23" ht="16.8" hidden="1" customHeight="1" x14ac:dyDescent="0.4">
      <c r="A63" s="43"/>
      <c r="B63" s="8" t="s">
        <v>34</v>
      </c>
      <c r="C63" s="8"/>
      <c r="D63" s="9">
        <v>42</v>
      </c>
      <c r="E63" s="16" t="e">
        <f>#REF!-#REF!</f>
        <v>#REF!</v>
      </c>
      <c r="F63" s="17"/>
      <c r="G63" s="17" t="e">
        <f>+K63-#REF!</f>
        <v>#REF!</v>
      </c>
      <c r="H63" s="17"/>
      <c r="I63" s="17"/>
      <c r="J63" s="17"/>
      <c r="K63" s="17" t="e">
        <f>+L63-#REF!</f>
        <v>#REF!</v>
      </c>
      <c r="L63" s="18" t="e">
        <f t="shared" ref="L63:L74" si="0">+M62</f>
        <v>#REF!</v>
      </c>
      <c r="M63" s="19" t="e">
        <f>+L63+#REF!</f>
        <v>#REF!</v>
      </c>
      <c r="N63" s="28"/>
      <c r="O63" s="29" t="e">
        <f>P63-#REF!</f>
        <v>#REF!</v>
      </c>
      <c r="P63" s="30" t="e">
        <f>S63-#REF!</f>
        <v>#REF!</v>
      </c>
      <c r="Q63" s="30"/>
      <c r="R63" s="30"/>
      <c r="S63" s="30" t="e">
        <f>+T63-#REF!</f>
        <v>#REF!</v>
      </c>
      <c r="T63" s="30" t="e">
        <f>+U63-#REF!</f>
        <v>#REF!</v>
      </c>
      <c r="U63" s="30" t="e">
        <f>+V63-#REF!</f>
        <v>#REF!</v>
      </c>
      <c r="V63" s="33" t="e">
        <f>V62+#REF!</f>
        <v>#REF!</v>
      </c>
    </row>
    <row r="64" spans="1:23" ht="16.8" hidden="1" customHeight="1" x14ac:dyDescent="0.4">
      <c r="A64" s="43"/>
      <c r="B64" s="8" t="s">
        <v>35</v>
      </c>
      <c r="C64" s="8"/>
      <c r="D64" s="9">
        <v>43</v>
      </c>
      <c r="E64" s="16" t="e">
        <f>F64-#REF!</f>
        <v>#REF!</v>
      </c>
      <c r="F64" s="17" t="e">
        <f>+#REF!-#REF!</f>
        <v>#REF!</v>
      </c>
      <c r="G64" s="17" t="e">
        <f>+K64-#REF!</f>
        <v>#REF!</v>
      </c>
      <c r="H64" s="17"/>
      <c r="I64" s="17"/>
      <c r="J64" s="17"/>
      <c r="K64" s="17" t="e">
        <f>+L64-#REF!</f>
        <v>#REF!</v>
      </c>
      <c r="L64" s="18" t="e">
        <f t="shared" si="0"/>
        <v>#REF!</v>
      </c>
      <c r="M64" s="19" t="e">
        <f>+L64+#REF!</f>
        <v>#REF!</v>
      </c>
      <c r="N64" s="28"/>
      <c r="O64" s="29" t="e">
        <f>P64-#REF!</f>
        <v>#REF!</v>
      </c>
      <c r="P64" s="30" t="e">
        <f>Q64-#REF!</f>
        <v>#REF!</v>
      </c>
      <c r="Q64" s="30" t="e">
        <f>+R64-#REF!</f>
        <v>#REF!</v>
      </c>
      <c r="R64" s="30" t="e">
        <f>+U64-#REF!</f>
        <v>#REF!</v>
      </c>
      <c r="S64" s="30"/>
      <c r="T64" s="30"/>
      <c r="U64" s="30" t="e">
        <f>+V64-#REF!</f>
        <v>#REF!</v>
      </c>
      <c r="V64" s="33" t="e">
        <f>V63+#REF!</f>
        <v>#REF!</v>
      </c>
    </row>
    <row r="65" spans="1:23" ht="16.8" hidden="1" customHeight="1" x14ac:dyDescent="0.4">
      <c r="A65" s="43"/>
      <c r="B65" s="8" t="s">
        <v>36</v>
      </c>
      <c r="C65" s="8"/>
      <c r="D65" s="9">
        <v>44</v>
      </c>
      <c r="E65" s="16" t="e">
        <f>#REF!-#REF!</f>
        <v>#REF!</v>
      </c>
      <c r="F65" s="17"/>
      <c r="G65" s="17" t="e">
        <f>+K65-#REF!</f>
        <v>#REF!</v>
      </c>
      <c r="H65" s="17"/>
      <c r="I65" s="17"/>
      <c r="J65" s="17"/>
      <c r="K65" s="17" t="e">
        <f>+L65-#REF!</f>
        <v>#REF!</v>
      </c>
      <c r="L65" s="18" t="e">
        <f t="shared" si="0"/>
        <v>#REF!</v>
      </c>
      <c r="M65" s="19" t="e">
        <f>+L65+#REF!</f>
        <v>#REF!</v>
      </c>
      <c r="N65" s="28"/>
      <c r="O65" s="29" t="e">
        <f>P65-#REF!</f>
        <v>#REF!</v>
      </c>
      <c r="P65" s="30" t="e">
        <f>S65-#REF!</f>
        <v>#REF!</v>
      </c>
      <c r="Q65" s="30"/>
      <c r="R65" s="30"/>
      <c r="S65" s="30" t="e">
        <f>+T65-#REF!</f>
        <v>#REF!</v>
      </c>
      <c r="T65" s="30" t="e">
        <f>+U65-#REF!</f>
        <v>#REF!</v>
      </c>
      <c r="U65" s="30" t="e">
        <f>+V65-#REF!</f>
        <v>#REF!</v>
      </c>
      <c r="V65" s="33" t="e">
        <f>V64+#REF!</f>
        <v>#REF!</v>
      </c>
    </row>
    <row r="66" spans="1:23" ht="16.8" hidden="1" customHeight="1" x14ac:dyDescent="0.4">
      <c r="A66" s="43"/>
      <c r="B66" s="8" t="s">
        <v>37</v>
      </c>
      <c r="C66" s="8"/>
      <c r="D66" s="9">
        <v>45</v>
      </c>
      <c r="E66" s="16" t="e">
        <f>F66-#REF!</f>
        <v>#REF!</v>
      </c>
      <c r="F66" s="17" t="e">
        <f>+#REF!-#REF!</f>
        <v>#REF!</v>
      </c>
      <c r="G66" s="17" t="e">
        <f>+K66-#REF!</f>
        <v>#REF!</v>
      </c>
      <c r="H66" s="17"/>
      <c r="I66" s="17"/>
      <c r="J66" s="17"/>
      <c r="K66" s="17" t="e">
        <f>+L66-#REF!</f>
        <v>#REF!</v>
      </c>
      <c r="L66" s="18" t="e">
        <f t="shared" si="0"/>
        <v>#REF!</v>
      </c>
      <c r="M66" s="19" t="e">
        <f>+L66+#REF!</f>
        <v>#REF!</v>
      </c>
      <c r="N66" s="28"/>
      <c r="O66" s="29" t="e">
        <f>P66-#REF!</f>
        <v>#REF!</v>
      </c>
      <c r="P66" s="30" t="e">
        <f>Q66-#REF!</f>
        <v>#REF!</v>
      </c>
      <c r="Q66" s="30" t="e">
        <f>+R66-#REF!</f>
        <v>#REF!</v>
      </c>
      <c r="R66" s="30" t="e">
        <f>+U66-#REF!</f>
        <v>#REF!</v>
      </c>
      <c r="S66" s="30"/>
      <c r="T66" s="30"/>
      <c r="U66" s="30" t="e">
        <f>+V66-#REF!</f>
        <v>#REF!</v>
      </c>
      <c r="V66" s="33" t="e">
        <f>V65+#REF!</f>
        <v>#REF!</v>
      </c>
    </row>
    <row r="67" spans="1:23" ht="16.8" hidden="1" customHeight="1" x14ac:dyDescent="0.4">
      <c r="A67" s="43"/>
      <c r="B67" s="8" t="s">
        <v>38</v>
      </c>
      <c r="C67" s="8"/>
      <c r="D67" s="9">
        <v>46</v>
      </c>
      <c r="E67" s="16" t="e">
        <f>#REF!-#REF!</f>
        <v>#REF!</v>
      </c>
      <c r="F67" s="17"/>
      <c r="G67" s="17" t="e">
        <f>+K67-#REF!</f>
        <v>#REF!</v>
      </c>
      <c r="H67" s="17"/>
      <c r="I67" s="17"/>
      <c r="J67" s="17"/>
      <c r="K67" s="17" t="e">
        <f>+L67-#REF!</f>
        <v>#REF!</v>
      </c>
      <c r="L67" s="18" t="e">
        <f t="shared" si="0"/>
        <v>#REF!</v>
      </c>
      <c r="M67" s="19" t="e">
        <f>+L67+#REF!</f>
        <v>#REF!</v>
      </c>
      <c r="N67" s="28"/>
      <c r="O67" s="29" t="e">
        <f>P67-#REF!</f>
        <v>#REF!</v>
      </c>
      <c r="P67" s="30" t="e">
        <f>S67-#REF!</f>
        <v>#REF!</v>
      </c>
      <c r="Q67" s="30"/>
      <c r="R67" s="30"/>
      <c r="S67" s="30" t="e">
        <f>+T67-#REF!</f>
        <v>#REF!</v>
      </c>
      <c r="T67" s="30" t="e">
        <f>+U67-#REF!</f>
        <v>#REF!</v>
      </c>
      <c r="U67" s="30" t="e">
        <f>+V67-#REF!</f>
        <v>#REF!</v>
      </c>
      <c r="V67" s="33" t="e">
        <f>V66+#REF!</f>
        <v>#REF!</v>
      </c>
    </row>
    <row r="68" spans="1:23" ht="16.8" hidden="1" customHeight="1" x14ac:dyDescent="0.4">
      <c r="A68" s="43"/>
      <c r="B68" s="8" t="s">
        <v>39</v>
      </c>
      <c r="C68" s="8"/>
      <c r="D68" s="9">
        <v>47</v>
      </c>
      <c r="E68" s="16" t="e">
        <f>F68-#REF!</f>
        <v>#REF!</v>
      </c>
      <c r="F68" s="17" t="e">
        <f>+#REF!-#REF!</f>
        <v>#REF!</v>
      </c>
      <c r="G68" s="17" t="e">
        <f>+K68-#REF!</f>
        <v>#REF!</v>
      </c>
      <c r="H68" s="17"/>
      <c r="I68" s="17"/>
      <c r="J68" s="17"/>
      <c r="K68" s="17" t="e">
        <f>+L68-#REF!</f>
        <v>#REF!</v>
      </c>
      <c r="L68" s="18" t="e">
        <f t="shared" si="0"/>
        <v>#REF!</v>
      </c>
      <c r="M68" s="19" t="e">
        <f>+L68+#REF!</f>
        <v>#REF!</v>
      </c>
      <c r="N68" s="28"/>
      <c r="O68" s="29" t="e">
        <f>P68-#REF!</f>
        <v>#REF!</v>
      </c>
      <c r="P68" s="30" t="e">
        <f>Q68-#REF!</f>
        <v>#REF!</v>
      </c>
      <c r="Q68" s="30" t="e">
        <f>+R68-#REF!</f>
        <v>#REF!</v>
      </c>
      <c r="R68" s="30" t="e">
        <f>+U68-#REF!</f>
        <v>#REF!</v>
      </c>
      <c r="S68" s="30"/>
      <c r="T68" s="30"/>
      <c r="U68" s="30" t="e">
        <f>+V68-#REF!</f>
        <v>#REF!</v>
      </c>
      <c r="V68" s="33" t="e">
        <f>V67+#REF!</f>
        <v>#REF!</v>
      </c>
    </row>
    <row r="69" spans="1:23" ht="16.8" hidden="1" customHeight="1" x14ac:dyDescent="0.4">
      <c r="A69" s="43"/>
      <c r="B69" s="8" t="s">
        <v>40</v>
      </c>
      <c r="C69" s="8"/>
      <c r="D69" s="9">
        <v>48</v>
      </c>
      <c r="E69" s="16" t="e">
        <f>#REF!-#REF!</f>
        <v>#REF!</v>
      </c>
      <c r="F69" s="17"/>
      <c r="G69" s="17" t="e">
        <f>+K69-#REF!</f>
        <v>#REF!</v>
      </c>
      <c r="H69" s="17"/>
      <c r="I69" s="17"/>
      <c r="J69" s="17"/>
      <c r="K69" s="17" t="e">
        <f>+L69-#REF!</f>
        <v>#REF!</v>
      </c>
      <c r="L69" s="18" t="e">
        <f t="shared" si="0"/>
        <v>#REF!</v>
      </c>
      <c r="M69" s="19" t="e">
        <f>+L69+#REF!</f>
        <v>#REF!</v>
      </c>
      <c r="N69" s="28"/>
      <c r="O69" s="29" t="e">
        <f>P69-#REF!</f>
        <v>#REF!</v>
      </c>
      <c r="P69" s="30" t="e">
        <f>S69-#REF!</f>
        <v>#REF!</v>
      </c>
      <c r="Q69" s="30"/>
      <c r="R69" s="30"/>
      <c r="S69" s="30" t="e">
        <f>+T69-#REF!</f>
        <v>#REF!</v>
      </c>
      <c r="T69" s="30" t="e">
        <f>+U69-#REF!</f>
        <v>#REF!</v>
      </c>
      <c r="U69" s="30" t="e">
        <f>+V69-#REF!</f>
        <v>#REF!</v>
      </c>
      <c r="V69" s="33" t="e">
        <f>V68+#REF!</f>
        <v>#REF!</v>
      </c>
    </row>
    <row r="70" spans="1:23" ht="16.8" hidden="1" customHeight="1" x14ac:dyDescent="0.4">
      <c r="A70" s="43"/>
      <c r="B70" s="8" t="s">
        <v>41</v>
      </c>
      <c r="C70" s="8"/>
      <c r="D70" s="9">
        <v>49</v>
      </c>
      <c r="E70" s="16" t="e">
        <f>F70-#REF!</f>
        <v>#REF!</v>
      </c>
      <c r="F70" s="17" t="e">
        <f>+#REF!-#REF!</f>
        <v>#REF!</v>
      </c>
      <c r="G70" s="17" t="e">
        <f>+K70-#REF!</f>
        <v>#REF!</v>
      </c>
      <c r="H70" s="17"/>
      <c r="I70" s="17"/>
      <c r="J70" s="17"/>
      <c r="K70" s="17" t="e">
        <f>+L70-#REF!</f>
        <v>#REF!</v>
      </c>
      <c r="L70" s="18" t="e">
        <f t="shared" si="0"/>
        <v>#REF!</v>
      </c>
      <c r="M70" s="19" t="e">
        <f>+L70+#REF!</f>
        <v>#REF!</v>
      </c>
      <c r="N70" s="28"/>
      <c r="O70" s="29" t="e">
        <f>P70-#REF!</f>
        <v>#REF!</v>
      </c>
      <c r="P70" s="30" t="e">
        <f>Q70-#REF!</f>
        <v>#REF!</v>
      </c>
      <c r="Q70" s="30" t="e">
        <f>+R70-#REF!</f>
        <v>#REF!</v>
      </c>
      <c r="R70" s="30" t="e">
        <f>+U70-#REF!</f>
        <v>#REF!</v>
      </c>
      <c r="S70" s="30"/>
      <c r="T70" s="30"/>
      <c r="U70" s="30" t="e">
        <f>+V70-#REF!</f>
        <v>#REF!</v>
      </c>
      <c r="V70" s="33" t="e">
        <f>V69+#REF!</f>
        <v>#REF!</v>
      </c>
    </row>
    <row r="71" spans="1:23" ht="16.8" hidden="1" customHeight="1" x14ac:dyDescent="0.4">
      <c r="A71" s="43"/>
      <c r="B71" s="8" t="s">
        <v>42</v>
      </c>
      <c r="C71" s="8"/>
      <c r="D71" s="9">
        <v>50</v>
      </c>
      <c r="E71" s="16" t="e">
        <f>#REF!-#REF!</f>
        <v>#REF!</v>
      </c>
      <c r="F71" s="17"/>
      <c r="G71" s="17" t="e">
        <f>+K71-#REF!</f>
        <v>#REF!</v>
      </c>
      <c r="H71" s="17"/>
      <c r="I71" s="17"/>
      <c r="J71" s="17"/>
      <c r="K71" s="17" t="e">
        <f>+L71-#REF!</f>
        <v>#REF!</v>
      </c>
      <c r="L71" s="18" t="e">
        <f t="shared" si="0"/>
        <v>#REF!</v>
      </c>
      <c r="M71" s="19" t="e">
        <f>+L71+#REF!</f>
        <v>#REF!</v>
      </c>
      <c r="N71" s="28"/>
      <c r="O71" s="29" t="e">
        <f>P71-#REF!</f>
        <v>#REF!</v>
      </c>
      <c r="P71" s="30" t="e">
        <f>S71-#REF!</f>
        <v>#REF!</v>
      </c>
      <c r="Q71" s="30"/>
      <c r="R71" s="30"/>
      <c r="S71" s="30" t="e">
        <f>+T71-#REF!</f>
        <v>#REF!</v>
      </c>
      <c r="T71" s="30" t="e">
        <f>+U71-#REF!</f>
        <v>#REF!</v>
      </c>
      <c r="U71" s="30" t="e">
        <f>+V71-#REF!</f>
        <v>#REF!</v>
      </c>
      <c r="V71" s="33" t="e">
        <f>V70+#REF!</f>
        <v>#REF!</v>
      </c>
    </row>
    <row r="72" spans="1:23" ht="16.8" hidden="1" customHeight="1" x14ac:dyDescent="0.4">
      <c r="A72" s="43"/>
      <c r="B72" s="8" t="s">
        <v>43</v>
      </c>
      <c r="C72" s="8"/>
      <c r="D72" s="9">
        <v>51</v>
      </c>
      <c r="E72" s="16" t="e">
        <f>F72-#REF!</f>
        <v>#REF!</v>
      </c>
      <c r="F72" s="17" t="e">
        <f>+#REF!-#REF!</f>
        <v>#REF!</v>
      </c>
      <c r="G72" s="17" t="e">
        <f>+K72-#REF!</f>
        <v>#REF!</v>
      </c>
      <c r="H72" s="17"/>
      <c r="I72" s="17"/>
      <c r="J72" s="17"/>
      <c r="K72" s="17" t="e">
        <f>+L72-#REF!</f>
        <v>#REF!</v>
      </c>
      <c r="L72" s="18" t="e">
        <f t="shared" si="0"/>
        <v>#REF!</v>
      </c>
      <c r="M72" s="19" t="e">
        <f>+L72+#REF!</f>
        <v>#REF!</v>
      </c>
      <c r="N72" s="28"/>
      <c r="O72" s="29" t="e">
        <f>P72-#REF!</f>
        <v>#REF!</v>
      </c>
      <c r="P72" s="30" t="e">
        <f>Q72-#REF!</f>
        <v>#REF!</v>
      </c>
      <c r="Q72" s="30" t="e">
        <f>+R72-#REF!</f>
        <v>#REF!</v>
      </c>
      <c r="R72" s="30" t="e">
        <f>+U72-#REF!</f>
        <v>#REF!</v>
      </c>
      <c r="S72" s="30"/>
      <c r="T72" s="30"/>
      <c r="U72" s="30" t="e">
        <f>+V72-#REF!</f>
        <v>#REF!</v>
      </c>
      <c r="V72" s="33" t="e">
        <f>V71+#REF!</f>
        <v>#REF!</v>
      </c>
    </row>
    <row r="73" spans="1:23" ht="16.8" hidden="1" customHeight="1" x14ac:dyDescent="0.4">
      <c r="A73" s="43"/>
      <c r="B73" s="8" t="s">
        <v>44</v>
      </c>
      <c r="C73" s="8"/>
      <c r="D73" s="9">
        <v>52</v>
      </c>
      <c r="E73" s="16" t="e">
        <f>#REF!-#REF!</f>
        <v>#REF!</v>
      </c>
      <c r="F73" s="17"/>
      <c r="G73" s="17" t="e">
        <f>+K73-#REF!</f>
        <v>#REF!</v>
      </c>
      <c r="H73" s="17"/>
      <c r="I73" s="17"/>
      <c r="J73" s="17"/>
      <c r="K73" s="17" t="e">
        <f>+L73-#REF!</f>
        <v>#REF!</v>
      </c>
      <c r="L73" s="18" t="e">
        <f t="shared" si="0"/>
        <v>#REF!</v>
      </c>
      <c r="M73" s="19" t="e">
        <f>+L73+#REF!</f>
        <v>#REF!</v>
      </c>
      <c r="N73" s="32"/>
      <c r="O73" s="29" t="e">
        <f>P73-#REF!</f>
        <v>#REF!</v>
      </c>
      <c r="P73" s="30" t="e">
        <f>S73-#REF!</f>
        <v>#REF!</v>
      </c>
      <c r="Q73" s="30"/>
      <c r="R73" s="30"/>
      <c r="S73" s="30" t="e">
        <f>+T73-#REF!</f>
        <v>#REF!</v>
      </c>
      <c r="T73" s="30" t="e">
        <f>+U73-#REF!</f>
        <v>#REF!</v>
      </c>
      <c r="U73" s="30" t="e">
        <f>+V73-#REF!</f>
        <v>#REF!</v>
      </c>
      <c r="V73" s="33" t="e">
        <f>V72+#REF!</f>
        <v>#REF!</v>
      </c>
    </row>
    <row r="74" spans="1:23" ht="16.8" hidden="1" customHeight="1" x14ac:dyDescent="0.4">
      <c r="A74" s="43"/>
      <c r="B74" s="8" t="s">
        <v>45</v>
      </c>
      <c r="C74" s="8"/>
      <c r="D74" s="9">
        <v>53</v>
      </c>
      <c r="E74" s="16" t="e">
        <f>F74-#REF!</f>
        <v>#REF!</v>
      </c>
      <c r="F74" s="17" t="e">
        <f>+#REF!-#REF!</f>
        <v>#REF!</v>
      </c>
      <c r="G74" s="17" t="e">
        <f>+K74-#REF!</f>
        <v>#REF!</v>
      </c>
      <c r="H74" s="17"/>
      <c r="I74" s="17"/>
      <c r="J74" s="17"/>
      <c r="K74" s="17" t="e">
        <f>+L74-#REF!</f>
        <v>#REF!</v>
      </c>
      <c r="L74" s="18" t="e">
        <f t="shared" si="0"/>
        <v>#REF!</v>
      </c>
      <c r="M74" s="19" t="e">
        <f>+L74+#REF!</f>
        <v>#REF!</v>
      </c>
      <c r="N74" s="32"/>
      <c r="O74" s="29" t="e">
        <f>P74-#REF!</f>
        <v>#REF!</v>
      </c>
      <c r="P74" s="30" t="e">
        <f>Q74-#REF!</f>
        <v>#REF!</v>
      </c>
      <c r="Q74" s="30" t="e">
        <f>+R74-#REF!</f>
        <v>#REF!</v>
      </c>
      <c r="R74" s="30" t="e">
        <f>+U74-#REF!</f>
        <v>#REF!</v>
      </c>
      <c r="S74" s="30"/>
      <c r="T74" s="30"/>
      <c r="U74" s="30" t="e">
        <f>+V74-#REF!</f>
        <v>#REF!</v>
      </c>
      <c r="V74" s="33" t="e">
        <f>V73+#REF!</f>
        <v>#REF!</v>
      </c>
    </row>
    <row r="75" spans="1:23" ht="16.8" hidden="1" customHeight="1" x14ac:dyDescent="0.4">
      <c r="A75" s="43"/>
      <c r="D75" s="9">
        <v>54</v>
      </c>
      <c r="E75" s="10"/>
      <c r="F75" s="11"/>
      <c r="G75" s="11"/>
      <c r="H75" s="11"/>
      <c r="I75" s="11"/>
      <c r="J75" s="11"/>
      <c r="K75" s="11"/>
      <c r="L75" s="12"/>
      <c r="M75" s="13"/>
      <c r="N75" s="28"/>
      <c r="O75" s="29"/>
      <c r="P75" s="30"/>
      <c r="Q75" s="30"/>
      <c r="R75" s="30"/>
      <c r="S75" s="30"/>
      <c r="T75" s="30"/>
      <c r="U75" s="30"/>
      <c r="V75" s="36" t="s">
        <v>31</v>
      </c>
      <c r="W75" s="1" t="s">
        <v>32</v>
      </c>
    </row>
    <row r="76" spans="1:23" ht="16.8" hidden="1" customHeight="1" x14ac:dyDescent="0.4">
      <c r="A76" s="43"/>
      <c r="B76" s="15" t="s">
        <v>46</v>
      </c>
      <c r="C76" s="15"/>
      <c r="D76" s="9">
        <v>55</v>
      </c>
      <c r="E76" s="16" t="e">
        <f>#REF!-#REF!</f>
        <v>#REF!</v>
      </c>
      <c r="F76" s="17"/>
      <c r="G76" s="17" t="e">
        <f>+K76-#REF!</f>
        <v>#REF!</v>
      </c>
      <c r="H76" s="17"/>
      <c r="I76" s="17"/>
      <c r="J76" s="17"/>
      <c r="K76" s="17" t="e">
        <f>+L76-#REF!</f>
        <v>#REF!</v>
      </c>
      <c r="L76" s="18" t="e">
        <f>+M74</f>
        <v>#REF!</v>
      </c>
      <c r="M76" s="19" t="e">
        <f>+L76+#REF!</f>
        <v>#REF!</v>
      </c>
      <c r="N76" s="32"/>
      <c r="O76" s="29" t="e">
        <f>P76-#REF!</f>
        <v>#REF!</v>
      </c>
      <c r="P76" s="30" t="e">
        <f>S76-#REF!</f>
        <v>#REF!</v>
      </c>
      <c r="Q76" s="30"/>
      <c r="R76" s="30"/>
      <c r="S76" s="30" t="e">
        <f>+T76-#REF!</f>
        <v>#REF!</v>
      </c>
      <c r="T76" s="30" t="e">
        <f>+U76-#REF!</f>
        <v>#REF!</v>
      </c>
      <c r="U76" s="30" t="e">
        <f>+V76-#REF!</f>
        <v>#REF!</v>
      </c>
      <c r="V76" s="31" t="e">
        <f>V74+#REF!</f>
        <v>#REF!</v>
      </c>
    </row>
    <row r="77" spans="1:23" ht="16.8" hidden="1" customHeight="1" x14ac:dyDescent="0.4">
      <c r="A77" s="43"/>
      <c r="B77" s="8" t="s">
        <v>47</v>
      </c>
      <c r="C77" s="8"/>
      <c r="D77" s="9">
        <v>56</v>
      </c>
      <c r="E77" s="16" t="e">
        <f>F77-#REF!</f>
        <v>#REF!</v>
      </c>
      <c r="F77" s="17" t="e">
        <f>+#REF!-#REF!</f>
        <v>#REF!</v>
      </c>
      <c r="G77" s="17" t="e">
        <f>+K77-#REF!</f>
        <v>#REF!</v>
      </c>
      <c r="H77" s="17"/>
      <c r="I77" s="17"/>
      <c r="J77" s="17"/>
      <c r="K77" s="17" t="e">
        <f>+L77-#REF!</f>
        <v>#REF!</v>
      </c>
      <c r="L77" s="18" t="e">
        <f t="shared" ref="L77:L88" si="1">+M76</f>
        <v>#REF!</v>
      </c>
      <c r="M77" s="19" t="e">
        <f>+L77+#REF!</f>
        <v>#REF!</v>
      </c>
      <c r="N77" s="28"/>
      <c r="O77" s="29" t="e">
        <f>P77-#REF!</f>
        <v>#REF!</v>
      </c>
      <c r="P77" s="30" t="e">
        <f>Q77-#REF!</f>
        <v>#REF!</v>
      </c>
      <c r="Q77" s="30" t="e">
        <f>+R77-#REF!</f>
        <v>#REF!</v>
      </c>
      <c r="R77" s="30" t="e">
        <f>+U77-#REF!</f>
        <v>#REF!</v>
      </c>
      <c r="S77" s="30"/>
      <c r="T77" s="30"/>
      <c r="U77" s="30" t="e">
        <f>+V77-#REF!</f>
        <v>#REF!</v>
      </c>
      <c r="V77" s="33" t="e">
        <f>V76+#REF!</f>
        <v>#REF!</v>
      </c>
    </row>
    <row r="78" spans="1:23" ht="16.8" hidden="1" customHeight="1" x14ac:dyDescent="0.4">
      <c r="A78" s="43"/>
      <c r="B78" s="15" t="s">
        <v>48</v>
      </c>
      <c r="C78" s="15"/>
      <c r="D78" s="9">
        <v>57</v>
      </c>
      <c r="E78" s="16" t="e">
        <f>#REF!-#REF!</f>
        <v>#REF!</v>
      </c>
      <c r="F78" s="17"/>
      <c r="G78" s="17" t="e">
        <f>+K78-#REF!</f>
        <v>#REF!</v>
      </c>
      <c r="H78" s="17"/>
      <c r="I78" s="17"/>
      <c r="J78" s="17"/>
      <c r="K78" s="17" t="e">
        <f>+L78-#REF!</f>
        <v>#REF!</v>
      </c>
      <c r="L78" s="18" t="e">
        <f t="shared" si="1"/>
        <v>#REF!</v>
      </c>
      <c r="M78" s="19" t="e">
        <f>+L78+#REF!</f>
        <v>#REF!</v>
      </c>
      <c r="N78" s="28"/>
      <c r="O78" s="29" t="e">
        <f>P78-#REF!</f>
        <v>#REF!</v>
      </c>
      <c r="P78" s="30" t="e">
        <f>S78-#REF!</f>
        <v>#REF!</v>
      </c>
      <c r="Q78" s="30"/>
      <c r="R78" s="30"/>
      <c r="S78" s="30" t="e">
        <f>+T78-#REF!</f>
        <v>#REF!</v>
      </c>
      <c r="T78" s="30" t="e">
        <f>+U78-#REF!</f>
        <v>#REF!</v>
      </c>
      <c r="U78" s="30" t="e">
        <f>+V78-#REF!</f>
        <v>#REF!</v>
      </c>
      <c r="V78" s="33" t="e">
        <f>V77+#REF!</f>
        <v>#REF!</v>
      </c>
    </row>
    <row r="79" spans="1:23" ht="16.8" hidden="1" customHeight="1" x14ac:dyDescent="0.4">
      <c r="A79" s="43"/>
      <c r="B79" s="8" t="s">
        <v>49</v>
      </c>
      <c r="C79" s="8"/>
      <c r="D79" s="9">
        <v>58</v>
      </c>
      <c r="E79" s="16" t="e">
        <f>F79-#REF!</f>
        <v>#REF!</v>
      </c>
      <c r="F79" s="17" t="e">
        <f>+#REF!-#REF!</f>
        <v>#REF!</v>
      </c>
      <c r="G79" s="17" t="e">
        <f>+K79-#REF!</f>
        <v>#REF!</v>
      </c>
      <c r="H79" s="17"/>
      <c r="I79" s="17"/>
      <c r="J79" s="17"/>
      <c r="K79" s="17" t="e">
        <f>+L79-#REF!</f>
        <v>#REF!</v>
      </c>
      <c r="L79" s="18" t="e">
        <f t="shared" si="1"/>
        <v>#REF!</v>
      </c>
      <c r="M79" s="19" t="e">
        <f>+L79+#REF!</f>
        <v>#REF!</v>
      </c>
      <c r="N79" s="28"/>
      <c r="O79" s="29" t="e">
        <f>P79-#REF!</f>
        <v>#REF!</v>
      </c>
      <c r="P79" s="30" t="e">
        <f>Q79-#REF!</f>
        <v>#REF!</v>
      </c>
      <c r="Q79" s="30" t="e">
        <f>+R79-#REF!</f>
        <v>#REF!</v>
      </c>
      <c r="R79" s="30" t="e">
        <f>+U79-#REF!</f>
        <v>#REF!</v>
      </c>
      <c r="S79" s="30"/>
      <c r="T79" s="30"/>
      <c r="U79" s="30" t="e">
        <f>+V79-#REF!</f>
        <v>#REF!</v>
      </c>
      <c r="V79" s="33" t="e">
        <f>V78+#REF!</f>
        <v>#REF!</v>
      </c>
    </row>
    <row r="80" spans="1:23" ht="16.8" hidden="1" customHeight="1" x14ac:dyDescent="0.4">
      <c r="A80" s="43"/>
      <c r="B80" s="15" t="s">
        <v>50</v>
      </c>
      <c r="C80" s="15"/>
      <c r="D80" s="9">
        <v>59</v>
      </c>
      <c r="E80" s="16" t="e">
        <f>#REF!-#REF!</f>
        <v>#REF!</v>
      </c>
      <c r="F80" s="17"/>
      <c r="G80" s="17" t="e">
        <f>+K80-#REF!</f>
        <v>#REF!</v>
      </c>
      <c r="H80" s="17"/>
      <c r="I80" s="17"/>
      <c r="J80" s="17"/>
      <c r="K80" s="17" t="e">
        <f>+L80-#REF!</f>
        <v>#REF!</v>
      </c>
      <c r="L80" s="18" t="e">
        <f t="shared" si="1"/>
        <v>#REF!</v>
      </c>
      <c r="M80" s="19" t="e">
        <f>+L80+#REF!</f>
        <v>#REF!</v>
      </c>
      <c r="N80" s="28"/>
      <c r="O80" s="29" t="e">
        <f>P80-#REF!</f>
        <v>#REF!</v>
      </c>
      <c r="P80" s="30" t="e">
        <f>S80-#REF!</f>
        <v>#REF!</v>
      </c>
      <c r="Q80" s="30"/>
      <c r="R80" s="30"/>
      <c r="S80" s="30" t="e">
        <f>+T80-#REF!</f>
        <v>#REF!</v>
      </c>
      <c r="T80" s="30" t="e">
        <f>+U80-#REF!</f>
        <v>#REF!</v>
      </c>
      <c r="U80" s="30" t="e">
        <f>+V80-#REF!</f>
        <v>#REF!</v>
      </c>
      <c r="V80" s="33" t="e">
        <f>V79+#REF!</f>
        <v>#REF!</v>
      </c>
    </row>
    <row r="81" spans="1:23" ht="16.8" hidden="1" customHeight="1" x14ac:dyDescent="0.4">
      <c r="A81" s="43"/>
      <c r="B81" s="8" t="s">
        <v>51</v>
      </c>
      <c r="C81" s="8"/>
      <c r="D81" s="9">
        <v>60</v>
      </c>
      <c r="E81" s="16" t="e">
        <f>F81-#REF!</f>
        <v>#REF!</v>
      </c>
      <c r="F81" s="17" t="e">
        <f>+#REF!-#REF!</f>
        <v>#REF!</v>
      </c>
      <c r="G81" s="17" t="e">
        <f>+K81-#REF!</f>
        <v>#REF!</v>
      </c>
      <c r="H81" s="17"/>
      <c r="I81" s="17"/>
      <c r="J81" s="17"/>
      <c r="K81" s="17" t="e">
        <f>+L81-#REF!</f>
        <v>#REF!</v>
      </c>
      <c r="L81" s="18" t="e">
        <f t="shared" si="1"/>
        <v>#REF!</v>
      </c>
      <c r="M81" s="19" t="e">
        <f>+L81+#REF!</f>
        <v>#REF!</v>
      </c>
      <c r="N81" s="28"/>
      <c r="O81" s="29" t="e">
        <f>P81-#REF!</f>
        <v>#REF!</v>
      </c>
      <c r="P81" s="30" t="e">
        <f>Q81-#REF!</f>
        <v>#REF!</v>
      </c>
      <c r="Q81" s="30" t="e">
        <f>+R81-#REF!</f>
        <v>#REF!</v>
      </c>
      <c r="R81" s="30" t="e">
        <f>+U81-#REF!</f>
        <v>#REF!</v>
      </c>
      <c r="S81" s="30"/>
      <c r="T81" s="30"/>
      <c r="U81" s="30" t="e">
        <f>+V81-#REF!</f>
        <v>#REF!</v>
      </c>
      <c r="V81" s="33" t="e">
        <f>V80+#REF!</f>
        <v>#REF!</v>
      </c>
    </row>
    <row r="82" spans="1:23" ht="16.8" hidden="1" customHeight="1" x14ac:dyDescent="0.4">
      <c r="A82" s="43"/>
      <c r="B82" s="15" t="s">
        <v>52</v>
      </c>
      <c r="C82" s="15"/>
      <c r="D82" s="9">
        <v>61</v>
      </c>
      <c r="E82" s="16" t="e">
        <f>#REF!-#REF!</f>
        <v>#REF!</v>
      </c>
      <c r="F82" s="17"/>
      <c r="G82" s="17" t="e">
        <f>+K82-#REF!</f>
        <v>#REF!</v>
      </c>
      <c r="H82" s="17"/>
      <c r="I82" s="17"/>
      <c r="J82" s="17"/>
      <c r="K82" s="17" t="e">
        <f>+L82-#REF!</f>
        <v>#REF!</v>
      </c>
      <c r="L82" s="18" t="e">
        <f t="shared" si="1"/>
        <v>#REF!</v>
      </c>
      <c r="M82" s="19" t="e">
        <f>+L82+#REF!</f>
        <v>#REF!</v>
      </c>
      <c r="N82" s="28"/>
      <c r="O82" s="29" t="e">
        <f>P82-#REF!</f>
        <v>#REF!</v>
      </c>
      <c r="P82" s="30" t="e">
        <f>S82-#REF!</f>
        <v>#REF!</v>
      </c>
      <c r="Q82" s="30"/>
      <c r="R82" s="30"/>
      <c r="S82" s="30" t="e">
        <f>+T82-#REF!</f>
        <v>#REF!</v>
      </c>
      <c r="T82" s="30" t="e">
        <f>+U82-#REF!</f>
        <v>#REF!</v>
      </c>
      <c r="U82" s="30" t="e">
        <f>+V82-#REF!</f>
        <v>#REF!</v>
      </c>
      <c r="V82" s="33" t="e">
        <f>V81+#REF!</f>
        <v>#REF!</v>
      </c>
    </row>
    <row r="83" spans="1:23" ht="16.8" hidden="1" customHeight="1" x14ac:dyDescent="0.4">
      <c r="A83" s="43"/>
      <c r="B83" s="8" t="s">
        <v>53</v>
      </c>
      <c r="C83" s="8"/>
      <c r="D83" s="9">
        <v>62</v>
      </c>
      <c r="E83" s="16" t="e">
        <f>F83-#REF!</f>
        <v>#REF!</v>
      </c>
      <c r="F83" s="17" t="e">
        <f>+#REF!-#REF!</f>
        <v>#REF!</v>
      </c>
      <c r="G83" s="17" t="e">
        <f>+K83-#REF!</f>
        <v>#REF!</v>
      </c>
      <c r="H83" s="17"/>
      <c r="I83" s="17"/>
      <c r="J83" s="17"/>
      <c r="K83" s="17" t="e">
        <f>+L83-#REF!</f>
        <v>#REF!</v>
      </c>
      <c r="L83" s="18" t="e">
        <f t="shared" si="1"/>
        <v>#REF!</v>
      </c>
      <c r="M83" s="19" t="e">
        <f>+L83+#REF!</f>
        <v>#REF!</v>
      </c>
      <c r="N83" s="28"/>
      <c r="O83" s="29" t="e">
        <f>P83-#REF!</f>
        <v>#REF!</v>
      </c>
      <c r="P83" s="30" t="e">
        <f>Q83-#REF!</f>
        <v>#REF!</v>
      </c>
      <c r="Q83" s="30" t="e">
        <f>+R83-#REF!</f>
        <v>#REF!</v>
      </c>
      <c r="R83" s="30" t="e">
        <f>+U83-#REF!</f>
        <v>#REF!</v>
      </c>
      <c r="S83" s="30"/>
      <c r="T83" s="30"/>
      <c r="U83" s="30" t="e">
        <f>+V83-#REF!</f>
        <v>#REF!</v>
      </c>
      <c r="V83" s="33" t="e">
        <f>V82+#REF!</f>
        <v>#REF!</v>
      </c>
    </row>
    <row r="84" spans="1:23" ht="16.8" hidden="1" customHeight="1" x14ac:dyDescent="0.4">
      <c r="A84" s="43"/>
      <c r="B84" s="15" t="s">
        <v>54</v>
      </c>
      <c r="C84" s="15"/>
      <c r="D84" s="9">
        <v>63</v>
      </c>
      <c r="E84" s="16" t="e">
        <f>#REF!-#REF!</f>
        <v>#REF!</v>
      </c>
      <c r="F84" s="17"/>
      <c r="G84" s="17" t="e">
        <f>+K84-#REF!</f>
        <v>#REF!</v>
      </c>
      <c r="H84" s="17"/>
      <c r="I84" s="17"/>
      <c r="J84" s="17"/>
      <c r="K84" s="17" t="e">
        <f>+L84-#REF!</f>
        <v>#REF!</v>
      </c>
      <c r="L84" s="18" t="e">
        <f t="shared" si="1"/>
        <v>#REF!</v>
      </c>
      <c r="M84" s="19" t="e">
        <f>+L84+#REF!</f>
        <v>#REF!</v>
      </c>
      <c r="N84" s="28"/>
      <c r="O84" s="29" t="e">
        <f>P84-#REF!</f>
        <v>#REF!</v>
      </c>
      <c r="P84" s="30" t="e">
        <f>S84-#REF!</f>
        <v>#REF!</v>
      </c>
      <c r="Q84" s="30"/>
      <c r="R84" s="30"/>
      <c r="S84" s="30" t="e">
        <f>+T84-#REF!</f>
        <v>#REF!</v>
      </c>
      <c r="T84" s="30" t="e">
        <f>+U84-#REF!</f>
        <v>#REF!</v>
      </c>
      <c r="U84" s="30" t="e">
        <f>+V84-#REF!</f>
        <v>#REF!</v>
      </c>
      <c r="V84" s="33" t="e">
        <f>V83+#REF!</f>
        <v>#REF!</v>
      </c>
    </row>
    <row r="85" spans="1:23" ht="16.8" hidden="1" customHeight="1" x14ac:dyDescent="0.4">
      <c r="A85" s="43"/>
      <c r="B85" s="8" t="s">
        <v>55</v>
      </c>
      <c r="C85" s="8"/>
      <c r="D85" s="9">
        <v>64</v>
      </c>
      <c r="E85" s="16" t="e">
        <f>F85-#REF!</f>
        <v>#REF!</v>
      </c>
      <c r="F85" s="17" t="e">
        <f>+#REF!-#REF!</f>
        <v>#REF!</v>
      </c>
      <c r="G85" s="17" t="e">
        <f>+K85-#REF!</f>
        <v>#REF!</v>
      </c>
      <c r="H85" s="17"/>
      <c r="I85" s="17"/>
      <c r="J85" s="17"/>
      <c r="K85" s="17" t="e">
        <f>+L85-#REF!</f>
        <v>#REF!</v>
      </c>
      <c r="L85" s="18" t="e">
        <f t="shared" si="1"/>
        <v>#REF!</v>
      </c>
      <c r="M85" s="19" t="e">
        <f>+L85+#REF!</f>
        <v>#REF!</v>
      </c>
      <c r="N85" s="28"/>
      <c r="O85" s="29" t="e">
        <f>P85-#REF!</f>
        <v>#REF!</v>
      </c>
      <c r="P85" s="30" t="e">
        <f>Q85-#REF!</f>
        <v>#REF!</v>
      </c>
      <c r="Q85" s="30" t="e">
        <f>+R85-#REF!</f>
        <v>#REF!</v>
      </c>
      <c r="R85" s="30" t="e">
        <f>+U85-#REF!</f>
        <v>#REF!</v>
      </c>
      <c r="S85" s="30"/>
      <c r="T85" s="30"/>
      <c r="U85" s="30" t="e">
        <f>+V85-#REF!</f>
        <v>#REF!</v>
      </c>
      <c r="V85" s="33" t="e">
        <f>V84+#REF!</f>
        <v>#REF!</v>
      </c>
    </row>
    <row r="86" spans="1:23" ht="16.8" hidden="1" customHeight="1" x14ac:dyDescent="0.4">
      <c r="A86" s="43"/>
      <c r="B86" s="15" t="s">
        <v>56</v>
      </c>
      <c r="C86" s="15"/>
      <c r="D86" s="9">
        <v>65</v>
      </c>
      <c r="E86" s="16" t="e">
        <f>#REF!-#REF!</f>
        <v>#REF!</v>
      </c>
      <c r="F86" s="17"/>
      <c r="G86" s="17" t="e">
        <f>+K86-#REF!</f>
        <v>#REF!</v>
      </c>
      <c r="H86" s="17"/>
      <c r="I86" s="17"/>
      <c r="J86" s="17"/>
      <c r="K86" s="17" t="e">
        <f>+L86-#REF!</f>
        <v>#REF!</v>
      </c>
      <c r="L86" s="18" t="e">
        <f t="shared" si="1"/>
        <v>#REF!</v>
      </c>
      <c r="M86" s="19" t="e">
        <f>+L86+#REF!</f>
        <v>#REF!</v>
      </c>
      <c r="N86" s="28"/>
      <c r="O86" s="29" t="e">
        <f>P86-#REF!</f>
        <v>#REF!</v>
      </c>
      <c r="P86" s="30" t="e">
        <f>S86-#REF!</f>
        <v>#REF!</v>
      </c>
      <c r="Q86" s="30"/>
      <c r="R86" s="30"/>
      <c r="S86" s="30" t="e">
        <f>+T86-#REF!</f>
        <v>#REF!</v>
      </c>
      <c r="T86" s="30" t="e">
        <f>+U86-#REF!</f>
        <v>#REF!</v>
      </c>
      <c r="U86" s="30" t="e">
        <f>+V86-#REF!</f>
        <v>#REF!</v>
      </c>
      <c r="V86" s="33" t="e">
        <f>V85+#REF!</f>
        <v>#REF!</v>
      </c>
    </row>
    <row r="87" spans="1:23" ht="16.8" hidden="1" customHeight="1" x14ac:dyDescent="0.4">
      <c r="A87" s="43"/>
      <c r="B87" s="8" t="s">
        <v>57</v>
      </c>
      <c r="C87" s="8"/>
      <c r="D87" s="9">
        <v>66</v>
      </c>
      <c r="E87" s="16" t="e">
        <f>F87-#REF!</f>
        <v>#REF!</v>
      </c>
      <c r="F87" s="17" t="e">
        <f>+#REF!-#REF!</f>
        <v>#REF!</v>
      </c>
      <c r="G87" s="17" t="e">
        <f>+K87-#REF!</f>
        <v>#REF!</v>
      </c>
      <c r="H87" s="17"/>
      <c r="I87" s="17"/>
      <c r="J87" s="17"/>
      <c r="K87" s="17" t="e">
        <f>+L87-#REF!</f>
        <v>#REF!</v>
      </c>
      <c r="L87" s="18" t="e">
        <f t="shared" si="1"/>
        <v>#REF!</v>
      </c>
      <c r="M87" s="19" t="e">
        <f>+L87+#REF!</f>
        <v>#REF!</v>
      </c>
      <c r="N87" s="32"/>
      <c r="O87" s="29" t="e">
        <f>P87-#REF!</f>
        <v>#REF!</v>
      </c>
      <c r="P87" s="30" t="e">
        <f>Q87-#REF!</f>
        <v>#REF!</v>
      </c>
      <c r="Q87" s="30" t="e">
        <f>+R87-#REF!</f>
        <v>#REF!</v>
      </c>
      <c r="R87" s="30" t="e">
        <f>+U87-#REF!</f>
        <v>#REF!</v>
      </c>
      <c r="S87" s="30"/>
      <c r="T87" s="30"/>
      <c r="U87" s="30" t="e">
        <f>+V87-#REF!</f>
        <v>#REF!</v>
      </c>
      <c r="V87" s="33" t="e">
        <f>V86+#REF!</f>
        <v>#REF!</v>
      </c>
    </row>
    <row r="88" spans="1:23" ht="16.8" hidden="1" customHeight="1" x14ac:dyDescent="0.4">
      <c r="A88" s="43"/>
      <c r="B88" s="15" t="s">
        <v>58</v>
      </c>
      <c r="C88" s="15"/>
      <c r="D88" s="9">
        <v>67</v>
      </c>
      <c r="E88" s="16" t="e">
        <f>#REF!-#REF!</f>
        <v>#REF!</v>
      </c>
      <c r="F88" s="17"/>
      <c r="G88" s="17" t="e">
        <f>+K88-#REF!</f>
        <v>#REF!</v>
      </c>
      <c r="H88" s="17"/>
      <c r="I88" s="17"/>
      <c r="J88" s="17"/>
      <c r="K88" s="17" t="e">
        <f>+L88-#REF!</f>
        <v>#REF!</v>
      </c>
      <c r="L88" s="18" t="e">
        <f t="shared" si="1"/>
        <v>#REF!</v>
      </c>
      <c r="M88" s="19" t="e">
        <f>+L88+#REF!</f>
        <v>#REF!</v>
      </c>
      <c r="N88" s="32"/>
      <c r="O88" s="29"/>
      <c r="P88" s="30"/>
      <c r="Q88" s="30"/>
      <c r="R88" s="30"/>
      <c r="S88" s="30"/>
      <c r="T88" s="30"/>
      <c r="U88" s="30"/>
      <c r="V88" s="33"/>
    </row>
    <row r="89" spans="1:23" ht="16.5" hidden="1" customHeight="1" x14ac:dyDescent="0.4">
      <c r="A89" s="43"/>
      <c r="D89" s="9">
        <v>68</v>
      </c>
      <c r="E89" s="10"/>
      <c r="F89" s="11"/>
      <c r="G89" s="11"/>
      <c r="H89" s="11"/>
      <c r="I89" s="11"/>
      <c r="J89" s="11"/>
      <c r="K89" s="11"/>
      <c r="L89" s="12"/>
      <c r="M89" s="13"/>
      <c r="N89" s="28"/>
      <c r="O89" s="29"/>
      <c r="P89" s="30"/>
      <c r="Q89" s="30"/>
      <c r="R89" s="30"/>
      <c r="S89" s="30"/>
      <c r="T89" s="30"/>
      <c r="U89" s="30"/>
      <c r="V89" s="36" t="s">
        <v>59</v>
      </c>
      <c r="W89" s="20">
        <v>6.25E-2</v>
      </c>
    </row>
    <row r="90" spans="1:23" hidden="1" x14ac:dyDescent="0.4">
      <c r="D90" s="9">
        <v>69</v>
      </c>
      <c r="U90" s="5"/>
      <c r="V90" s="21"/>
    </row>
    <row r="91" spans="1:23" hidden="1" x14ac:dyDescent="0.4">
      <c r="D91" s="9">
        <v>70</v>
      </c>
    </row>
    <row r="92" spans="1:23" ht="17.399999999999999" thickBot="1" x14ac:dyDescent="0.45">
      <c r="D92" s="55"/>
    </row>
    <row r="93" spans="1:23" ht="19.8" thickBot="1" x14ac:dyDescent="0.5">
      <c r="B93" s="485" t="s">
        <v>356</v>
      </c>
      <c r="C93" s="486"/>
      <c r="D93" s="486"/>
      <c r="E93" s="487"/>
    </row>
    <row r="94" spans="1:23" x14ac:dyDescent="0.4">
      <c r="B94" s="207" t="s">
        <v>142</v>
      </c>
      <c r="C94" s="451" t="s">
        <v>146</v>
      </c>
      <c r="D94" s="452"/>
      <c r="E94" s="453"/>
    </row>
    <row r="95" spans="1:23" x14ac:dyDescent="0.4">
      <c r="B95" s="454" t="s">
        <v>143</v>
      </c>
      <c r="C95" s="431" t="s">
        <v>139</v>
      </c>
      <c r="D95" s="432"/>
      <c r="E95" s="208"/>
    </row>
    <row r="96" spans="1:23" x14ac:dyDescent="0.4">
      <c r="B96" s="455"/>
      <c r="C96" s="431" t="s">
        <v>145</v>
      </c>
      <c r="D96" s="432"/>
      <c r="E96" s="208"/>
    </row>
    <row r="97" spans="2:5" x14ac:dyDescent="0.4">
      <c r="B97" s="454" t="s">
        <v>143</v>
      </c>
      <c r="C97" s="445" t="s">
        <v>140</v>
      </c>
      <c r="D97" s="446"/>
      <c r="E97" s="208"/>
    </row>
    <row r="98" spans="2:5" x14ac:dyDescent="0.4">
      <c r="B98" s="455"/>
      <c r="C98" s="445" t="s">
        <v>141</v>
      </c>
      <c r="D98" s="446"/>
      <c r="E98" s="208"/>
    </row>
    <row r="99" spans="2:5" x14ac:dyDescent="0.4">
      <c r="B99" s="209" t="s">
        <v>143</v>
      </c>
      <c r="C99" s="445" t="s">
        <v>144</v>
      </c>
      <c r="D99" s="446"/>
      <c r="E99" s="208"/>
    </row>
    <row r="101" spans="2:5" ht="23.4" x14ac:dyDescent="0.45">
      <c r="B101" s="473" t="s">
        <v>358</v>
      </c>
      <c r="C101" s="473"/>
      <c r="D101" s="473"/>
      <c r="E101" s="473"/>
    </row>
  </sheetData>
  <mergeCells count="20">
    <mergeCell ref="B101:E101"/>
    <mergeCell ref="B93:E93"/>
    <mergeCell ref="C94:E94"/>
    <mergeCell ref="B95:B96"/>
    <mergeCell ref="C95:D95"/>
    <mergeCell ref="B97:B98"/>
    <mergeCell ref="C96:D96"/>
    <mergeCell ref="C97:D97"/>
    <mergeCell ref="C98:D98"/>
    <mergeCell ref="C99:D99"/>
    <mergeCell ref="A21:A28"/>
    <mergeCell ref="A29:M29"/>
    <mergeCell ref="A30:A40"/>
    <mergeCell ref="A41:M41"/>
    <mergeCell ref="A42:A60"/>
    <mergeCell ref="B1:V1"/>
    <mergeCell ref="E3:M3"/>
    <mergeCell ref="O3:V3"/>
    <mergeCell ref="A5:A19"/>
    <mergeCell ref="A20:M20"/>
  </mergeCells>
  <phoneticPr fontId="27" type="noConversion"/>
  <conditionalFormatting sqref="V5 V62">
    <cfRule type="cellIs" dxfId="16" priority="7" operator="lessThan">
      <formula>$M$29</formula>
    </cfRule>
    <cfRule type="cellIs" dxfId="15" priority="8" operator="lessThan">
      <formula>#REF!</formula>
    </cfRule>
  </conditionalFormatting>
  <conditionalFormatting sqref="V31">
    <cfRule type="cellIs" dxfId="14" priority="5" operator="lessThan">
      <formula>$M$29</formula>
    </cfRule>
    <cfRule type="cellIs" dxfId="13" priority="6" operator="lessThan">
      <formula>#REF!</formula>
    </cfRule>
  </conditionalFormatting>
  <conditionalFormatting sqref="V76">
    <cfRule type="cellIs" dxfId="12" priority="1" operator="lessThan">
      <formula>$M$29</formula>
    </cfRule>
    <cfRule type="cellIs" dxfId="11" priority="2" operator="lessThan">
      <formula>#REF!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52F8E-02F5-49D5-A944-3ED06EDEF4A2}">
  <sheetPr>
    <tabColor theme="8" tint="0.79998168889431442"/>
  </sheetPr>
  <dimension ref="A1:X88"/>
  <sheetViews>
    <sheetView zoomScale="80" zoomScaleNormal="80" workbookViewId="0">
      <selection activeCell="A34" sqref="A34:M34"/>
    </sheetView>
  </sheetViews>
  <sheetFormatPr defaultColWidth="10.77734375" defaultRowHeight="16.8" x14ac:dyDescent="0.4"/>
  <cols>
    <col min="1" max="1" width="3.77734375" style="1" customWidth="1"/>
    <col min="2" max="2" width="12.21875" style="1" customWidth="1"/>
    <col min="3" max="3" width="50.77734375" style="1" bestFit="1" customWidth="1"/>
    <col min="4" max="4" width="15.21875" style="1" customWidth="1"/>
    <col min="5" max="5" width="14.77734375" style="1" customWidth="1"/>
    <col min="6" max="6" width="12.77734375" style="1" customWidth="1"/>
    <col min="7" max="11" width="8.88671875" style="1" customWidth="1"/>
    <col min="12" max="12" width="12.77734375" style="5" customWidth="1"/>
    <col min="13" max="13" width="12.77734375" style="1" customWidth="1"/>
    <col min="14" max="14" width="2.77734375" style="1" hidden="1" customWidth="1"/>
    <col min="15" max="22" width="12.77734375" style="1" hidden="1" customWidth="1"/>
    <col min="23" max="23" width="0" style="1" hidden="1" customWidth="1"/>
    <col min="24" max="24" width="15" style="1" hidden="1" customWidth="1"/>
    <col min="25" max="16384" width="10.77734375" style="1"/>
  </cols>
  <sheetData>
    <row r="1" spans="1:22" ht="23.25" customHeight="1" x14ac:dyDescent="0.4">
      <c r="B1" s="460" t="s">
        <v>202</v>
      </c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  <c r="R1" s="460"/>
      <c r="S1" s="460"/>
      <c r="T1" s="460"/>
      <c r="U1" s="460"/>
      <c r="V1" s="460"/>
    </row>
    <row r="2" spans="1:22" ht="15.75" customHeight="1" thickBot="1" x14ac:dyDescent="0.45">
      <c r="B2" s="215" t="s">
        <v>148</v>
      </c>
      <c r="C2" s="213"/>
    </row>
    <row r="3" spans="1:22" ht="25.2" thickBot="1" x14ac:dyDescent="0.6">
      <c r="E3" s="420" t="s">
        <v>203</v>
      </c>
      <c r="F3" s="421"/>
      <c r="G3" s="421"/>
      <c r="H3" s="421"/>
      <c r="I3" s="421"/>
      <c r="J3" s="421"/>
      <c r="K3" s="421"/>
      <c r="L3" s="421"/>
      <c r="M3" s="422"/>
      <c r="N3" s="6"/>
      <c r="O3" s="423" t="s">
        <v>19</v>
      </c>
      <c r="P3" s="424"/>
      <c r="Q3" s="424"/>
      <c r="R3" s="424"/>
      <c r="S3" s="424"/>
      <c r="T3" s="424"/>
      <c r="U3" s="424"/>
      <c r="V3" s="425"/>
    </row>
    <row r="4" spans="1:22" s="7" customFormat="1" ht="51" thickBot="1" x14ac:dyDescent="0.35">
      <c r="B4" s="353" t="s">
        <v>0</v>
      </c>
      <c r="C4" s="53" t="s">
        <v>147</v>
      </c>
      <c r="D4" s="54" t="s">
        <v>20</v>
      </c>
      <c r="E4" s="95" t="s">
        <v>66</v>
      </c>
      <c r="F4" s="96" t="s">
        <v>61</v>
      </c>
      <c r="G4" s="97" t="s">
        <v>62</v>
      </c>
      <c r="H4" s="98" t="s">
        <v>63</v>
      </c>
      <c r="I4" s="98" t="s">
        <v>64</v>
      </c>
      <c r="J4" s="99" t="s">
        <v>65</v>
      </c>
      <c r="K4" s="100" t="s">
        <v>26</v>
      </c>
      <c r="L4" s="95" t="s">
        <v>353</v>
      </c>
      <c r="M4" s="95" t="s">
        <v>354</v>
      </c>
      <c r="O4" s="25" t="s">
        <v>29</v>
      </c>
      <c r="P4" s="26" t="s">
        <v>21</v>
      </c>
      <c r="Q4" s="26" t="s">
        <v>22</v>
      </c>
      <c r="R4" s="26" t="s">
        <v>23</v>
      </c>
      <c r="S4" s="26" t="s">
        <v>24</v>
      </c>
      <c r="T4" s="26" t="s">
        <v>25</v>
      </c>
      <c r="U4" s="26" t="s">
        <v>26</v>
      </c>
      <c r="V4" s="27" t="s">
        <v>30</v>
      </c>
    </row>
    <row r="5" spans="1:22" s="7" customFormat="1" ht="19.8" thickBot="1" x14ac:dyDescent="0.35">
      <c r="B5" s="426" t="s">
        <v>364</v>
      </c>
      <c r="C5" s="427"/>
      <c r="D5" s="427"/>
      <c r="E5" s="189"/>
      <c r="F5" s="190"/>
      <c r="G5" s="190"/>
      <c r="H5" s="190"/>
      <c r="I5" s="190"/>
      <c r="J5" s="190"/>
      <c r="K5" s="190"/>
      <c r="L5" s="190"/>
      <c r="M5" s="191"/>
      <c r="O5" s="25"/>
      <c r="P5" s="26"/>
      <c r="Q5" s="26"/>
      <c r="R5" s="26"/>
      <c r="S5" s="26"/>
      <c r="T5" s="26"/>
      <c r="U5" s="26"/>
      <c r="V5" s="27"/>
    </row>
    <row r="6" spans="1:22" ht="16.8" customHeight="1" x14ac:dyDescent="0.4">
      <c r="A6" s="414" t="s">
        <v>101</v>
      </c>
      <c r="B6" s="49" t="s">
        <v>14</v>
      </c>
      <c r="C6" s="351" t="s">
        <v>90</v>
      </c>
      <c r="D6" s="50">
        <v>1</v>
      </c>
      <c r="E6" s="107">
        <v>0.65416666666666667</v>
      </c>
      <c r="F6" s="108"/>
      <c r="G6" s="109">
        <v>0.66249999999999998</v>
      </c>
      <c r="H6" s="110"/>
      <c r="I6" s="110"/>
      <c r="J6" s="108"/>
      <c r="K6" s="111">
        <v>0.66874999999999996</v>
      </c>
      <c r="L6" s="112">
        <v>0.67083333333333328</v>
      </c>
      <c r="M6" s="113">
        <v>0.67500000000000004</v>
      </c>
      <c r="N6" s="28"/>
      <c r="O6" s="29" t="e">
        <f>P6-'10 July - CONTEST Small goups'!$D$81</f>
        <v>#REF!</v>
      </c>
      <c r="P6" s="30" t="e">
        <f>Q6-'10 July - CONTEST Small goups'!$D$82</f>
        <v>#REF!</v>
      </c>
      <c r="Q6" s="30" t="e">
        <f>+R6-#REF!</f>
        <v>#REF!</v>
      </c>
      <c r="R6" s="30" t="e">
        <f>+U6-#REF!</f>
        <v>#REF!</v>
      </c>
      <c r="S6" s="30"/>
      <c r="T6" s="30"/>
      <c r="U6" s="30">
        <f>+V6-'10 July - CONTEST Small goups'!$D$82</f>
        <v>0.5625</v>
      </c>
      <c r="V6" s="31">
        <v>0.5625</v>
      </c>
    </row>
    <row r="7" spans="1:22" x14ac:dyDescent="0.4">
      <c r="A7" s="415"/>
      <c r="B7" s="8" t="s">
        <v>11</v>
      </c>
      <c r="C7" s="40" t="s">
        <v>91</v>
      </c>
      <c r="D7" s="9">
        <v>2</v>
      </c>
      <c r="E7" s="107"/>
      <c r="F7" s="108">
        <v>0.65833333333333333</v>
      </c>
      <c r="G7" s="109"/>
      <c r="H7" s="110">
        <v>0.66666666666666663</v>
      </c>
      <c r="I7" s="110"/>
      <c r="J7" s="108"/>
      <c r="K7" s="111">
        <v>0.67291666666666672</v>
      </c>
      <c r="L7" s="112">
        <v>0.67500000000000004</v>
      </c>
      <c r="M7" s="113">
        <v>0.6791666666666667</v>
      </c>
      <c r="N7" s="32"/>
      <c r="O7" s="29" t="e">
        <f>P7-'10 July - CONTEST Small goups'!$D$81</f>
        <v>#REF!</v>
      </c>
      <c r="P7" s="30" t="e">
        <f>S7-'10 July - CONTEST Small goups'!$D$82</f>
        <v>#REF!</v>
      </c>
      <c r="Q7" s="30"/>
      <c r="R7" s="30"/>
      <c r="S7" s="30" t="e">
        <f>+T7-#REF!</f>
        <v>#REF!</v>
      </c>
      <c r="T7" s="30" t="e">
        <f>+U7-#REF!</f>
        <v>#REF!</v>
      </c>
      <c r="U7" s="30">
        <f>+V7-'10 July - CONTEST Small goups'!$D$82</f>
        <v>0.5625</v>
      </c>
      <c r="V7" s="33">
        <f>V6+'10 July - CONTEST Small goups'!$D$83</f>
        <v>0.5625</v>
      </c>
    </row>
    <row r="8" spans="1:22" x14ac:dyDescent="0.4">
      <c r="A8" s="415"/>
      <c r="B8" s="15" t="s">
        <v>93</v>
      </c>
      <c r="C8" s="347" t="s">
        <v>94</v>
      </c>
      <c r="D8" s="9">
        <v>3</v>
      </c>
      <c r="E8" s="107">
        <v>0.66249999999999998</v>
      </c>
      <c r="F8" s="108"/>
      <c r="G8" s="109"/>
      <c r="H8" s="110"/>
      <c r="I8" s="110">
        <v>0.67083333333333328</v>
      </c>
      <c r="J8" s="108"/>
      <c r="K8" s="111">
        <v>0.67708333333333337</v>
      </c>
      <c r="L8" s="112">
        <v>0.6791666666666667</v>
      </c>
      <c r="M8" s="113">
        <v>0.68333333333333335</v>
      </c>
      <c r="N8" s="28"/>
      <c r="O8" s="29" t="e">
        <f>P8-'10 July - CONTEST Small goups'!$D$81</f>
        <v>#REF!</v>
      </c>
      <c r="P8" s="30" t="e">
        <f>Q8-'10 July - CONTEST Small goups'!$D$82</f>
        <v>#REF!</v>
      </c>
      <c r="Q8" s="30" t="e">
        <f>+R8-#REF!</f>
        <v>#REF!</v>
      </c>
      <c r="R8" s="30" t="e">
        <f>+U8-#REF!</f>
        <v>#REF!</v>
      </c>
      <c r="S8" s="30"/>
      <c r="T8" s="30"/>
      <c r="U8" s="30">
        <f>+V8-'10 July - CONTEST Small goups'!$D$82</f>
        <v>0.5625</v>
      </c>
      <c r="V8" s="33">
        <f>V7+'10 July - CONTEST Small goups'!$D$83</f>
        <v>0.5625</v>
      </c>
    </row>
    <row r="9" spans="1:22" x14ac:dyDescent="0.4">
      <c r="A9" s="415"/>
      <c r="B9" s="15" t="s">
        <v>95</v>
      </c>
      <c r="C9" s="347" t="s">
        <v>96</v>
      </c>
      <c r="D9" s="9">
        <v>4</v>
      </c>
      <c r="E9" s="107"/>
      <c r="F9" s="108">
        <v>0.66666666666666663</v>
      </c>
      <c r="G9" s="109"/>
      <c r="H9" s="110"/>
      <c r="I9" s="110"/>
      <c r="J9" s="108">
        <v>0.67500000000000004</v>
      </c>
      <c r="K9" s="130">
        <v>0.68125000000000002</v>
      </c>
      <c r="L9" s="112">
        <f t="shared" ref="L9:L10" si="0">+M8</f>
        <v>0.68333333333333335</v>
      </c>
      <c r="M9" s="131">
        <v>0.6875</v>
      </c>
      <c r="N9" s="32"/>
      <c r="O9" s="29" t="e">
        <f>P9-'10 July - CONTEST Small goups'!$D$81</f>
        <v>#REF!</v>
      </c>
      <c r="P9" s="30" t="e">
        <f>S9-'10 July - CONTEST Small goups'!$D$82</f>
        <v>#REF!</v>
      </c>
      <c r="Q9" s="30"/>
      <c r="R9" s="30"/>
      <c r="S9" s="30" t="e">
        <f>+T9-#REF!</f>
        <v>#REF!</v>
      </c>
      <c r="T9" s="30" t="e">
        <f>+U9-#REF!</f>
        <v>#REF!</v>
      </c>
      <c r="U9" s="30">
        <f>+V9-'10 July - CONTEST Small goups'!$D$82</f>
        <v>0.5625</v>
      </c>
      <c r="V9" s="33">
        <f>V8+'10 July - CONTEST Small goups'!$D$83</f>
        <v>0.5625</v>
      </c>
    </row>
    <row r="10" spans="1:22" ht="17.399999999999999" thickBot="1" x14ac:dyDescent="0.45">
      <c r="A10" s="415"/>
      <c r="B10" s="164" t="s">
        <v>99</v>
      </c>
      <c r="C10" s="350" t="s">
        <v>100</v>
      </c>
      <c r="D10" s="42">
        <v>5</v>
      </c>
      <c r="E10" s="109">
        <v>0.67083333333333328</v>
      </c>
      <c r="F10" s="123"/>
      <c r="G10" s="124">
        <v>0.6791666666666667</v>
      </c>
      <c r="H10" s="125"/>
      <c r="I10" s="125"/>
      <c r="J10" s="123"/>
      <c r="K10" s="130">
        <v>0.68541666666666667</v>
      </c>
      <c r="L10" s="112">
        <f t="shared" si="0"/>
        <v>0.6875</v>
      </c>
      <c r="M10" s="131">
        <v>0.69166666666666665</v>
      </c>
      <c r="N10" s="32"/>
      <c r="O10" s="29" t="e">
        <f>P10-'10 July - CONTEST Small goups'!$D$81</f>
        <v>#REF!</v>
      </c>
      <c r="P10" s="30" t="e">
        <f>Q10-'10 July - CONTEST Small goups'!$D$82</f>
        <v>#REF!</v>
      </c>
      <c r="Q10" s="30" t="e">
        <f>+R10-#REF!</f>
        <v>#REF!</v>
      </c>
      <c r="R10" s="30" t="e">
        <f>+U10-#REF!</f>
        <v>#REF!</v>
      </c>
      <c r="S10" s="30"/>
      <c r="T10" s="30"/>
      <c r="U10" s="30">
        <f>+V10-'10 July - CONTEST Small goups'!$D$82</f>
        <v>0.5625</v>
      </c>
      <c r="V10" s="33">
        <f>V9+'10 July - CONTEST Small goups'!$D$83</f>
        <v>0.5625</v>
      </c>
    </row>
    <row r="11" spans="1:22" ht="19.8" thickBot="1" x14ac:dyDescent="0.5">
      <c r="A11" s="157"/>
      <c r="B11" s="461" t="s">
        <v>360</v>
      </c>
      <c r="C11" s="462"/>
      <c r="D11" s="462"/>
      <c r="E11" s="462"/>
      <c r="F11" s="462"/>
      <c r="G11" s="462"/>
      <c r="H11" s="462"/>
      <c r="I11" s="462"/>
      <c r="J11" s="462"/>
      <c r="K11" s="462"/>
      <c r="L11" s="462"/>
      <c r="M11" s="483"/>
      <c r="N11" s="32"/>
      <c r="O11" s="29" t="e">
        <f>P11-'10 July - CONTEST Small goups'!$D$81</f>
        <v>#REF!</v>
      </c>
      <c r="P11" s="30" t="e">
        <f>S11-'10 July - CONTEST Small goups'!$D$82</f>
        <v>#REF!</v>
      </c>
      <c r="Q11" s="30"/>
      <c r="R11" s="30"/>
      <c r="S11" s="30" t="e">
        <f>+T11-#REF!</f>
        <v>#REF!</v>
      </c>
      <c r="T11" s="30" t="e">
        <f>+U11-#REF!</f>
        <v>#REF!</v>
      </c>
      <c r="U11" s="30" t="e">
        <f>+V11-'10 July - CONTEST Small goups'!$D$82</f>
        <v>#REF!</v>
      </c>
      <c r="V11" s="33" t="e">
        <f>#REF!+'10 July - CONTEST Small goups'!$D$83</f>
        <v>#REF!</v>
      </c>
    </row>
    <row r="12" spans="1:22" x14ac:dyDescent="0.4">
      <c r="A12" s="414" t="s">
        <v>104</v>
      </c>
      <c r="B12" s="8" t="s">
        <v>67</v>
      </c>
      <c r="C12" s="348" t="s">
        <v>68</v>
      </c>
      <c r="D12" s="9">
        <v>6</v>
      </c>
      <c r="E12" s="256"/>
      <c r="F12" s="102">
        <v>0.6791666666666667</v>
      </c>
      <c r="G12" s="103"/>
      <c r="H12" s="104">
        <v>0.6875</v>
      </c>
      <c r="I12" s="104"/>
      <c r="J12" s="102"/>
      <c r="K12" s="101">
        <v>0.69374999999999998</v>
      </c>
      <c r="L12" s="105">
        <v>0.6958333333333333</v>
      </c>
      <c r="M12" s="106">
        <v>0.7</v>
      </c>
      <c r="N12" s="32"/>
      <c r="O12" s="29"/>
      <c r="P12" s="30"/>
      <c r="Q12" s="30"/>
      <c r="R12" s="30"/>
      <c r="S12" s="30"/>
      <c r="T12" s="30"/>
      <c r="U12" s="30"/>
      <c r="V12" s="33"/>
    </row>
    <row r="13" spans="1:22" x14ac:dyDescent="0.4">
      <c r="A13" s="415"/>
      <c r="B13" s="15" t="s">
        <v>103</v>
      </c>
      <c r="C13" s="40" t="s">
        <v>6</v>
      </c>
      <c r="D13" s="9">
        <v>7</v>
      </c>
      <c r="E13" s="109">
        <v>0.68333333333333335</v>
      </c>
      <c r="F13" s="266"/>
      <c r="G13" s="226"/>
      <c r="H13" s="227"/>
      <c r="I13" s="110">
        <v>0.69166666666666665</v>
      </c>
      <c r="J13" s="266"/>
      <c r="K13" s="130">
        <v>0.69791666666666663</v>
      </c>
      <c r="L13" s="112">
        <v>0.7</v>
      </c>
      <c r="M13" s="131">
        <v>0.70416666666666672</v>
      </c>
      <c r="N13" s="32"/>
      <c r="O13" s="29"/>
      <c r="P13" s="30"/>
      <c r="Q13" s="30"/>
      <c r="R13" s="30"/>
      <c r="S13" s="30"/>
      <c r="T13" s="30"/>
      <c r="U13" s="30"/>
      <c r="V13" s="33"/>
    </row>
    <row r="14" spans="1:22" x14ac:dyDescent="0.4">
      <c r="A14" s="415"/>
      <c r="B14" s="8" t="s">
        <v>69</v>
      </c>
      <c r="C14" s="347" t="s">
        <v>70</v>
      </c>
      <c r="D14" s="9">
        <v>8</v>
      </c>
      <c r="E14" s="276"/>
      <c r="F14" s="108">
        <v>0.6875</v>
      </c>
      <c r="G14" s="226"/>
      <c r="H14" s="227"/>
      <c r="I14" s="227"/>
      <c r="J14" s="108">
        <v>0.6958333333333333</v>
      </c>
      <c r="K14" s="130">
        <v>0.70208333333333328</v>
      </c>
      <c r="L14" s="112">
        <v>0.70416666666666672</v>
      </c>
      <c r="M14" s="131">
        <v>0.70833333333333337</v>
      </c>
      <c r="N14" s="32"/>
      <c r="O14" s="29" t="e">
        <f>P14-'10 July - CONTEST Small goups'!$D$81</f>
        <v>#REF!</v>
      </c>
      <c r="P14" s="30" t="e">
        <f>Q14-'10 July - CONTEST Small goups'!$D$82</f>
        <v>#REF!</v>
      </c>
      <c r="Q14" s="30" t="e">
        <f>+R14-#REF!</f>
        <v>#REF!</v>
      </c>
      <c r="R14" s="30" t="e">
        <f>+U14-#REF!</f>
        <v>#REF!</v>
      </c>
      <c r="S14" s="30"/>
      <c r="T14" s="30"/>
      <c r="U14" s="30" t="e">
        <f>+V14-'10 July - CONTEST Small goups'!$D$82</f>
        <v>#REF!</v>
      </c>
      <c r="V14" s="33" t="e">
        <f>V11+'10 July - CONTEST Small goups'!$D$83</f>
        <v>#REF!</v>
      </c>
    </row>
    <row r="15" spans="1:22" ht="16.8" customHeight="1" x14ac:dyDescent="0.4">
      <c r="A15" s="415"/>
      <c r="B15" s="15" t="s">
        <v>71</v>
      </c>
      <c r="C15" s="347" t="s">
        <v>72</v>
      </c>
      <c r="D15" s="9">
        <v>9</v>
      </c>
      <c r="E15" s="107">
        <v>0.69166666666666665</v>
      </c>
      <c r="F15" s="121"/>
      <c r="G15" s="119">
        <v>0.7</v>
      </c>
      <c r="H15" s="120"/>
      <c r="I15" s="120"/>
      <c r="J15" s="121"/>
      <c r="K15" s="107">
        <v>0.70625000000000004</v>
      </c>
      <c r="L15" s="129">
        <v>0.70833333333333337</v>
      </c>
      <c r="M15" s="113">
        <v>0.71250000000000002</v>
      </c>
      <c r="N15" s="32"/>
      <c r="O15" s="29" t="e">
        <f>P15-'10 July - CONTEST Small goups'!$D$81</f>
        <v>#REF!</v>
      </c>
      <c r="P15" s="30" t="e">
        <f>S15-'10 July - CONTEST Small goups'!$D$82</f>
        <v>#REF!</v>
      </c>
      <c r="Q15" s="30"/>
      <c r="R15" s="30"/>
      <c r="S15" s="30" t="e">
        <f>+T15-#REF!</f>
        <v>#REF!</v>
      </c>
      <c r="T15" s="30" t="e">
        <f>+U15-#REF!</f>
        <v>#REF!</v>
      </c>
      <c r="U15" s="30" t="e">
        <f>+V15-'10 July - CONTEST Small goups'!$D$82</f>
        <v>#REF!</v>
      </c>
      <c r="V15" s="33" t="e">
        <f>V14+'10 July - CONTEST Small goups'!$D$83</f>
        <v>#REF!</v>
      </c>
    </row>
    <row r="16" spans="1:22" x14ac:dyDescent="0.4">
      <c r="A16" s="415"/>
      <c r="B16" s="15" t="s">
        <v>85</v>
      </c>
      <c r="C16" s="40" t="s">
        <v>86</v>
      </c>
      <c r="D16" s="14">
        <v>10</v>
      </c>
      <c r="E16" s="107"/>
      <c r="F16" s="108">
        <v>0.6958333333333333</v>
      </c>
      <c r="G16" s="109"/>
      <c r="H16" s="110">
        <v>0.70416666666666672</v>
      </c>
      <c r="I16" s="110"/>
      <c r="J16" s="108"/>
      <c r="K16" s="107">
        <v>0.7104166666666667</v>
      </c>
      <c r="L16" s="112">
        <v>0.71250000000000002</v>
      </c>
      <c r="M16" s="113">
        <v>0.71666666666666667</v>
      </c>
      <c r="N16" s="32"/>
      <c r="O16" s="29" t="e">
        <f>P16-'10 July - CONTEST Small goups'!$D$81</f>
        <v>#REF!</v>
      </c>
      <c r="P16" s="30" t="e">
        <f>Q16-'10 July - CONTEST Small goups'!$D$82</f>
        <v>#REF!</v>
      </c>
      <c r="Q16" s="30" t="e">
        <f>+R16-#REF!</f>
        <v>#REF!</v>
      </c>
      <c r="R16" s="30" t="e">
        <f>+U16-#REF!</f>
        <v>#REF!</v>
      </c>
      <c r="S16" s="30"/>
      <c r="T16" s="30"/>
      <c r="U16" s="30" t="e">
        <f>+V16-'10 July - CONTEST Small goups'!$D$82</f>
        <v>#REF!</v>
      </c>
      <c r="V16" s="33" t="e">
        <f>V15+'10 July - CONTEST Small goups'!$D$83</f>
        <v>#REF!</v>
      </c>
    </row>
    <row r="17" spans="1:23" x14ac:dyDescent="0.4">
      <c r="A17" s="415"/>
      <c r="B17" s="15" t="s">
        <v>2</v>
      </c>
      <c r="C17" s="347" t="s">
        <v>92</v>
      </c>
      <c r="D17" s="9">
        <v>11</v>
      </c>
      <c r="E17" s="107">
        <v>0.7</v>
      </c>
      <c r="F17" s="108"/>
      <c r="G17" s="109"/>
      <c r="H17" s="110"/>
      <c r="I17" s="110">
        <v>0.70833333333333337</v>
      </c>
      <c r="J17" s="108"/>
      <c r="K17" s="107">
        <v>0.71458333333333335</v>
      </c>
      <c r="L17" s="112">
        <f t="shared" ref="L17" si="1">+M16</f>
        <v>0.71666666666666667</v>
      </c>
      <c r="M17" s="113">
        <v>0.72083333333333333</v>
      </c>
      <c r="N17" s="32"/>
      <c r="O17" s="29"/>
      <c r="P17" s="30"/>
      <c r="Q17" s="30"/>
      <c r="R17" s="30"/>
      <c r="S17" s="30"/>
      <c r="T17" s="30"/>
      <c r="U17" s="30"/>
      <c r="V17" s="33"/>
    </row>
    <row r="18" spans="1:23" ht="17.399999999999999" thickBot="1" x14ac:dyDescent="0.45">
      <c r="A18" s="415"/>
      <c r="B18" s="57" t="s">
        <v>15</v>
      </c>
      <c r="C18" s="363" t="s">
        <v>369</v>
      </c>
      <c r="D18" s="55">
        <v>12</v>
      </c>
      <c r="E18" s="252"/>
      <c r="F18" s="114">
        <v>0.70416666666666672</v>
      </c>
      <c r="G18" s="115"/>
      <c r="H18" s="116"/>
      <c r="I18" s="116"/>
      <c r="J18" s="114">
        <v>0.71250000000000002</v>
      </c>
      <c r="K18" s="277">
        <v>0.71875</v>
      </c>
      <c r="L18" s="117">
        <v>0.72083333333333333</v>
      </c>
      <c r="M18" s="278">
        <v>0.72499999999999998</v>
      </c>
      <c r="N18" s="32"/>
      <c r="O18" s="29"/>
      <c r="P18" s="30"/>
      <c r="Q18" s="30"/>
      <c r="R18" s="30"/>
      <c r="S18" s="30"/>
      <c r="T18" s="30"/>
      <c r="U18" s="30"/>
      <c r="V18" s="33"/>
    </row>
    <row r="19" spans="1:23" ht="17.399999999999999" thickBot="1" x14ac:dyDescent="0.45">
      <c r="A19" s="415"/>
      <c r="B19" s="417" t="s">
        <v>363</v>
      </c>
      <c r="C19" s="417"/>
      <c r="D19" s="417"/>
      <c r="E19" s="417"/>
      <c r="F19" s="417"/>
      <c r="G19" s="417"/>
      <c r="H19" s="417"/>
      <c r="I19" s="417"/>
      <c r="J19" s="417"/>
      <c r="K19" s="417"/>
      <c r="L19" s="417"/>
      <c r="M19" s="418"/>
      <c r="N19" s="32"/>
      <c r="O19" s="29"/>
      <c r="P19" s="30"/>
      <c r="Q19" s="30"/>
      <c r="R19" s="30"/>
      <c r="S19" s="30"/>
      <c r="T19" s="30"/>
      <c r="U19" s="30"/>
      <c r="V19" s="33"/>
    </row>
    <row r="20" spans="1:23" ht="19.8" thickBot="1" x14ac:dyDescent="0.45">
      <c r="A20" s="415"/>
      <c r="B20" s="427" t="s">
        <v>368</v>
      </c>
      <c r="C20" s="427"/>
      <c r="D20" s="488"/>
      <c r="E20" s="279"/>
      <c r="F20" s="280"/>
      <c r="G20" s="280"/>
      <c r="H20" s="280"/>
      <c r="I20" s="280"/>
      <c r="J20" s="280"/>
      <c r="K20" s="280"/>
      <c r="L20" s="280"/>
      <c r="M20" s="282"/>
      <c r="N20" s="32"/>
      <c r="O20" s="29"/>
      <c r="P20" s="30"/>
      <c r="Q20" s="30"/>
      <c r="R20" s="30"/>
      <c r="S20" s="30"/>
      <c r="T20" s="30"/>
      <c r="U20" s="30"/>
      <c r="V20" s="33"/>
    </row>
    <row r="21" spans="1:23" x14ac:dyDescent="0.4">
      <c r="A21" s="415"/>
      <c r="B21" s="8" t="s">
        <v>7</v>
      </c>
      <c r="C21" s="348" t="s">
        <v>89</v>
      </c>
      <c r="D21" s="9">
        <v>13</v>
      </c>
      <c r="E21" s="103">
        <v>0.72083333333333333</v>
      </c>
      <c r="F21" s="281"/>
      <c r="G21" s="103">
        <v>0.72916666666666663</v>
      </c>
      <c r="H21" s="267"/>
      <c r="I21" s="267"/>
      <c r="J21" s="281"/>
      <c r="K21" s="101">
        <v>0.73541666666666672</v>
      </c>
      <c r="L21" s="105">
        <v>0.73750000000000004</v>
      </c>
      <c r="M21" s="106">
        <v>0.7416666666666667</v>
      </c>
      <c r="N21" s="32"/>
      <c r="O21" s="29" t="e">
        <f>P21-'10 July - CONTEST Small goups'!$D$81</f>
        <v>#REF!</v>
      </c>
      <c r="P21" s="30" t="e">
        <f>S21-'10 July - CONTEST Small goups'!$D$82</f>
        <v>#REF!</v>
      </c>
      <c r="Q21" s="30"/>
      <c r="R21" s="30"/>
      <c r="S21" s="30" t="e">
        <f>+T21-#REF!</f>
        <v>#REF!</v>
      </c>
      <c r="T21" s="30" t="e">
        <f>+U21-#REF!</f>
        <v>#REF!</v>
      </c>
      <c r="U21" s="30" t="e">
        <f>+V21-'10 July - CONTEST Small goups'!$D$82</f>
        <v>#REF!</v>
      </c>
      <c r="V21" s="33" t="e">
        <f>V16+'10 July - CONTEST Small goups'!$D$83</f>
        <v>#REF!</v>
      </c>
    </row>
    <row r="22" spans="1:23" x14ac:dyDescent="0.4">
      <c r="A22" s="415"/>
      <c r="B22" s="15" t="s">
        <v>76</v>
      </c>
      <c r="C22" s="347" t="s">
        <v>77</v>
      </c>
      <c r="D22" s="9">
        <v>14</v>
      </c>
      <c r="E22" s="107"/>
      <c r="F22" s="121">
        <v>0.72499999999999998</v>
      </c>
      <c r="G22" s="119"/>
      <c r="H22" s="120">
        <v>0.73333333333333328</v>
      </c>
      <c r="I22" s="120"/>
      <c r="J22" s="121"/>
      <c r="K22" s="107">
        <v>0.73958333333333337</v>
      </c>
      <c r="L22" s="129">
        <v>0.7416666666666667</v>
      </c>
      <c r="M22" s="113">
        <v>0.74583333333333335</v>
      </c>
      <c r="N22" s="32"/>
      <c r="O22" s="29" t="e">
        <f>P22-'10 July - CONTEST Small goups'!$D$81</f>
        <v>#REF!</v>
      </c>
      <c r="P22" s="30" t="e">
        <f>Q22-'10 July - CONTEST Small goups'!$D$82</f>
        <v>#REF!</v>
      </c>
      <c r="Q22" s="30" t="e">
        <f>+R22-#REF!</f>
        <v>#REF!</v>
      </c>
      <c r="R22" s="30" t="e">
        <f>+U22-#REF!</f>
        <v>#REF!</v>
      </c>
      <c r="S22" s="30"/>
      <c r="T22" s="30"/>
      <c r="U22" s="30" t="e">
        <f>+V22-'10 July - CONTEST Small goups'!$D$82</f>
        <v>#REF!</v>
      </c>
      <c r="V22" s="33" t="e">
        <f>V21+'10 July - CONTEST Small goups'!$D$83</f>
        <v>#REF!</v>
      </c>
    </row>
    <row r="23" spans="1:23" x14ac:dyDescent="0.4">
      <c r="A23" s="415"/>
      <c r="B23" s="15" t="s">
        <v>79</v>
      </c>
      <c r="C23" s="347" t="s">
        <v>80</v>
      </c>
      <c r="D23" s="9">
        <v>15</v>
      </c>
      <c r="E23" s="130">
        <v>0.72916666666666663</v>
      </c>
      <c r="F23" s="108"/>
      <c r="G23" s="109"/>
      <c r="H23" s="110"/>
      <c r="I23" s="110">
        <v>0.73750000000000004</v>
      </c>
      <c r="J23" s="108"/>
      <c r="K23" s="107">
        <v>0.74375000000000002</v>
      </c>
      <c r="L23" s="129">
        <v>0.74583333333333335</v>
      </c>
      <c r="M23" s="113">
        <v>0.75</v>
      </c>
      <c r="N23" s="32"/>
      <c r="O23" s="34"/>
      <c r="P23" s="35"/>
      <c r="Q23" s="30"/>
      <c r="R23" s="30"/>
      <c r="S23" s="30"/>
      <c r="T23" s="30"/>
      <c r="U23" s="30"/>
      <c r="V23" s="36" t="s">
        <v>31</v>
      </c>
      <c r="W23" s="1" t="s">
        <v>32</v>
      </c>
    </row>
    <row r="24" spans="1:23" x14ac:dyDescent="0.4">
      <c r="A24" s="415"/>
      <c r="B24" s="1" t="s">
        <v>177</v>
      </c>
      <c r="C24" s="40" t="s">
        <v>178</v>
      </c>
      <c r="D24" s="9">
        <v>16</v>
      </c>
      <c r="E24" s="130"/>
      <c r="F24" s="108">
        <v>0.73333333333333328</v>
      </c>
      <c r="G24" s="109"/>
      <c r="H24" s="110"/>
      <c r="I24" s="110"/>
      <c r="J24" s="108">
        <v>0.7416666666666667</v>
      </c>
      <c r="K24" s="107">
        <v>0.74791666666666667</v>
      </c>
      <c r="L24" s="112">
        <v>0.75</v>
      </c>
      <c r="M24" s="113">
        <v>0.75416666666666665</v>
      </c>
      <c r="N24" s="32"/>
      <c r="O24" s="29"/>
      <c r="P24" s="30"/>
      <c r="Q24" s="30"/>
      <c r="R24" s="30"/>
      <c r="S24" s="30"/>
      <c r="T24" s="30"/>
      <c r="U24" s="30"/>
      <c r="V24" s="36"/>
    </row>
    <row r="25" spans="1:23" ht="17.399999999999999" customHeight="1" x14ac:dyDescent="0.4">
      <c r="A25" s="415"/>
      <c r="B25" s="15" t="s">
        <v>12</v>
      </c>
      <c r="C25" s="347" t="s">
        <v>75</v>
      </c>
      <c r="D25" s="9">
        <v>17</v>
      </c>
      <c r="E25" s="107">
        <v>0.73750000000000004</v>
      </c>
      <c r="F25" s="121"/>
      <c r="G25" s="119">
        <v>0.74583333333333335</v>
      </c>
      <c r="H25" s="120"/>
      <c r="I25" s="120"/>
      <c r="J25" s="121"/>
      <c r="K25" s="107">
        <v>0.75208333333333333</v>
      </c>
      <c r="L25" s="112">
        <v>0.75416666666666665</v>
      </c>
      <c r="M25" s="113">
        <v>0.7583333333333333</v>
      </c>
      <c r="N25" s="32"/>
      <c r="O25" s="29" t="e">
        <f>P25-'10 July - CONTEST Small goups'!$D$81</f>
        <v>#REF!</v>
      </c>
      <c r="P25" s="30" t="e">
        <f>S25-'10 July - CONTEST Small goups'!$D$82</f>
        <v>#REF!</v>
      </c>
      <c r="Q25" s="30"/>
      <c r="R25" s="30"/>
      <c r="S25" s="30" t="e">
        <f>+T25-#REF!</f>
        <v>#REF!</v>
      </c>
      <c r="T25" s="30" t="e">
        <f>+U25-#REF!</f>
        <v>#REF!</v>
      </c>
      <c r="U25" s="30" t="e">
        <f>+V25-'10 July - CONTEST Small goups'!$D$82</f>
        <v>#REF!</v>
      </c>
      <c r="V25" s="33" t="e">
        <f>#REF!+'10 July - CONTEST Small goups'!$D$83</f>
        <v>#REF!</v>
      </c>
    </row>
    <row r="26" spans="1:23" x14ac:dyDescent="0.4">
      <c r="A26" s="415"/>
      <c r="B26" s="15" t="s">
        <v>5</v>
      </c>
      <c r="C26" s="347" t="s">
        <v>81</v>
      </c>
      <c r="D26" s="9">
        <v>18</v>
      </c>
      <c r="E26" s="107"/>
      <c r="F26" s="108">
        <v>0.7416666666666667</v>
      </c>
      <c r="G26" s="109"/>
      <c r="H26" s="110">
        <v>0.75</v>
      </c>
      <c r="I26" s="110"/>
      <c r="J26" s="108"/>
      <c r="K26" s="107">
        <v>0.75624999999999998</v>
      </c>
      <c r="L26" s="112">
        <v>0.7583333333333333</v>
      </c>
      <c r="M26" s="113">
        <v>0.76249999999999996</v>
      </c>
      <c r="N26" s="32"/>
      <c r="O26" s="29" t="e">
        <f>P26-'10 July - CONTEST Small goups'!$D$81</f>
        <v>#REF!</v>
      </c>
      <c r="P26" s="30" t="e">
        <f>Q26-'10 July - CONTEST Small goups'!$D$82</f>
        <v>#REF!</v>
      </c>
      <c r="Q26" s="30" t="e">
        <f>+R26-#REF!</f>
        <v>#REF!</v>
      </c>
      <c r="R26" s="30" t="e">
        <f>+U26-#REF!</f>
        <v>#REF!</v>
      </c>
      <c r="S26" s="30"/>
      <c r="T26" s="30"/>
      <c r="U26" s="30" t="e">
        <f>+V26-'10 July - CONTEST Small goups'!$D$82</f>
        <v>#REF!</v>
      </c>
      <c r="V26" s="33" t="e">
        <f>V25+'10 July - CONTEST Small goups'!$D$83</f>
        <v>#REF!</v>
      </c>
    </row>
    <row r="27" spans="1:23" x14ac:dyDescent="0.4">
      <c r="A27" s="415"/>
      <c r="B27" s="15" t="s">
        <v>82</v>
      </c>
      <c r="C27" s="347" t="s">
        <v>83</v>
      </c>
      <c r="D27" s="9">
        <v>19</v>
      </c>
      <c r="E27" s="107">
        <v>0.74583333333333335</v>
      </c>
      <c r="F27" s="108"/>
      <c r="G27" s="109"/>
      <c r="H27" s="110"/>
      <c r="I27" s="110">
        <v>0.75416666666666665</v>
      </c>
      <c r="J27" s="108"/>
      <c r="K27" s="107">
        <v>0.76041666666666663</v>
      </c>
      <c r="L27" s="112">
        <v>0.76249999999999996</v>
      </c>
      <c r="M27" s="113">
        <v>0.76666666666666672</v>
      </c>
      <c r="N27" s="32"/>
      <c r="O27" s="29" t="e">
        <f>P27-'10 July - CONTEST Small goups'!$D$81</f>
        <v>#REF!</v>
      </c>
      <c r="P27" s="30" t="e">
        <f>S27-'10 July - CONTEST Small goups'!$D$82</f>
        <v>#REF!</v>
      </c>
      <c r="Q27" s="30"/>
      <c r="R27" s="30"/>
      <c r="S27" s="30" t="e">
        <f>+T27-#REF!</f>
        <v>#REF!</v>
      </c>
      <c r="T27" s="30" t="e">
        <f>+U27-#REF!</f>
        <v>#REF!</v>
      </c>
      <c r="U27" s="30" t="e">
        <f>+V27-'10 July - CONTEST Small goups'!$D$82</f>
        <v>#REF!</v>
      </c>
      <c r="V27" s="33" t="e">
        <f>V26+'10 July - CONTEST Small goups'!$D$83</f>
        <v>#REF!</v>
      </c>
    </row>
    <row r="28" spans="1:23" x14ac:dyDescent="0.4">
      <c r="A28" s="415"/>
      <c r="B28" s="164" t="s">
        <v>1</v>
      </c>
      <c r="C28" s="40" t="s">
        <v>87</v>
      </c>
      <c r="D28" s="9">
        <v>20</v>
      </c>
      <c r="E28" s="107"/>
      <c r="F28" s="108">
        <v>0.75</v>
      </c>
      <c r="G28" s="109"/>
      <c r="H28" s="110"/>
      <c r="I28" s="110"/>
      <c r="J28" s="108">
        <v>0.7583333333333333</v>
      </c>
      <c r="K28" s="130">
        <v>0.76458333333333328</v>
      </c>
      <c r="L28" s="112">
        <v>0.76666666666666672</v>
      </c>
      <c r="M28" s="131">
        <v>0.77083333333333337</v>
      </c>
      <c r="N28" s="32"/>
      <c r="O28" s="29" t="e">
        <f>P28-'10 July - CONTEST Small goups'!$D$81</f>
        <v>#REF!</v>
      </c>
      <c r="P28" s="30" t="e">
        <f>Q28-'10 July - CONTEST Small goups'!$D$82</f>
        <v>#REF!</v>
      </c>
      <c r="Q28" s="30" t="e">
        <f>+R28-#REF!</f>
        <v>#REF!</v>
      </c>
      <c r="R28" s="30" t="e">
        <f>+U28-#REF!</f>
        <v>#REF!</v>
      </c>
      <c r="S28" s="30"/>
      <c r="T28" s="30"/>
      <c r="U28" s="30" t="e">
        <f>+V28-'10 July - CONTEST Small goups'!$D$82</f>
        <v>#REF!</v>
      </c>
      <c r="V28" s="33" t="e">
        <f>V27+'10 July - CONTEST Small goups'!$D$83</f>
        <v>#REF!</v>
      </c>
    </row>
    <row r="29" spans="1:23" x14ac:dyDescent="0.4">
      <c r="A29" s="415"/>
      <c r="B29" s="8" t="s">
        <v>113</v>
      </c>
      <c r="C29" s="347" t="s">
        <v>114</v>
      </c>
      <c r="D29" s="9">
        <v>21</v>
      </c>
      <c r="E29" s="107">
        <v>0.75416666666666665</v>
      </c>
      <c r="F29" s="108"/>
      <c r="G29" s="109">
        <v>0.76249999999999996</v>
      </c>
      <c r="H29" s="110"/>
      <c r="I29" s="110"/>
      <c r="J29" s="108"/>
      <c r="K29" s="130">
        <v>0.76875000000000004</v>
      </c>
      <c r="L29" s="112">
        <v>0.77083333333333337</v>
      </c>
      <c r="M29" s="131">
        <v>0.77500000000000002</v>
      </c>
      <c r="N29" s="32"/>
      <c r="O29" s="29"/>
      <c r="P29" s="30"/>
      <c r="Q29" s="30"/>
      <c r="R29" s="30"/>
      <c r="S29" s="30"/>
      <c r="T29" s="30"/>
      <c r="U29" s="30"/>
      <c r="V29" s="33"/>
    </row>
    <row r="30" spans="1:23" x14ac:dyDescent="0.4">
      <c r="A30" s="415"/>
      <c r="B30" s="1" t="s">
        <v>97</v>
      </c>
      <c r="C30" s="40" t="s">
        <v>98</v>
      </c>
      <c r="D30" s="9">
        <v>22</v>
      </c>
      <c r="E30" s="130"/>
      <c r="F30" s="108">
        <v>0.7583333333333333</v>
      </c>
      <c r="G30" s="109"/>
      <c r="H30" s="110">
        <v>0.76666666666666672</v>
      </c>
      <c r="I30" s="110"/>
      <c r="J30" s="108"/>
      <c r="K30" s="130">
        <v>0.7729166666666667</v>
      </c>
      <c r="L30" s="112">
        <v>0.77500000000000002</v>
      </c>
      <c r="M30" s="131">
        <v>0.77916666666666667</v>
      </c>
      <c r="N30" s="32"/>
      <c r="O30" s="29"/>
      <c r="P30" s="30"/>
      <c r="Q30" s="30"/>
      <c r="R30" s="30"/>
      <c r="S30" s="30"/>
      <c r="T30" s="30"/>
      <c r="U30" s="30"/>
      <c r="V30" s="33"/>
    </row>
    <row r="31" spans="1:23" x14ac:dyDescent="0.4">
      <c r="A31" s="415"/>
      <c r="B31" s="15" t="s">
        <v>8</v>
      </c>
      <c r="C31" s="347" t="s">
        <v>88</v>
      </c>
      <c r="D31" s="9">
        <v>23</v>
      </c>
      <c r="E31" s="122">
        <v>0.76249999999999996</v>
      </c>
      <c r="F31" s="160"/>
      <c r="G31" s="158"/>
      <c r="H31" s="159"/>
      <c r="I31" s="159">
        <v>0.77083333333333337</v>
      </c>
      <c r="J31" s="160"/>
      <c r="K31" s="130">
        <v>0.77708333333333335</v>
      </c>
      <c r="L31" s="112">
        <v>0.77916666666666667</v>
      </c>
      <c r="M31" s="131">
        <v>0.78333333333333333</v>
      </c>
      <c r="N31" s="32"/>
      <c r="O31" s="29"/>
      <c r="P31" s="30"/>
      <c r="Q31" s="30"/>
      <c r="R31" s="30"/>
      <c r="S31" s="30"/>
      <c r="T31" s="30"/>
      <c r="U31" s="30"/>
      <c r="V31" s="33"/>
    </row>
    <row r="32" spans="1:23" x14ac:dyDescent="0.4">
      <c r="A32" s="415"/>
      <c r="B32" s="375" t="s">
        <v>229</v>
      </c>
      <c r="C32" s="40" t="s">
        <v>73</v>
      </c>
      <c r="D32" s="14">
        <v>24</v>
      </c>
      <c r="E32" s="130"/>
      <c r="F32" s="108">
        <v>0.76666666666666672</v>
      </c>
      <c r="G32" s="109"/>
      <c r="H32" s="110"/>
      <c r="I32" s="110"/>
      <c r="J32" s="108">
        <v>0.77500000000000002</v>
      </c>
      <c r="K32" s="130">
        <v>0.78541666666666665</v>
      </c>
      <c r="L32" s="112">
        <v>0.78333333333333333</v>
      </c>
      <c r="M32" s="131">
        <v>0.78749999999999998</v>
      </c>
      <c r="N32" s="32"/>
      <c r="O32" s="29"/>
      <c r="P32" s="30"/>
      <c r="Q32" s="30"/>
      <c r="R32" s="30"/>
      <c r="S32" s="30"/>
      <c r="T32" s="30"/>
      <c r="U32" s="30"/>
      <c r="V32" s="33"/>
    </row>
    <row r="33" spans="1:23" s="385" customFormat="1" ht="17.399999999999999" thickBot="1" x14ac:dyDescent="0.45">
      <c r="A33" s="456"/>
      <c r="B33" s="379" t="s">
        <v>115</v>
      </c>
      <c r="C33" s="349" t="s">
        <v>116</v>
      </c>
      <c r="D33" s="380">
        <v>25</v>
      </c>
      <c r="E33" s="197">
        <v>0.8125</v>
      </c>
      <c r="F33" s="196"/>
      <c r="G33" s="197"/>
      <c r="H33" s="198"/>
      <c r="I33" s="198">
        <v>0.77916666666666667</v>
      </c>
      <c r="J33" s="196"/>
      <c r="K33" s="195">
        <v>0.78541666666666665</v>
      </c>
      <c r="L33" s="199">
        <v>0.78749999999999998</v>
      </c>
      <c r="M33" s="200">
        <v>0.79166666666666663</v>
      </c>
      <c r="N33" s="381"/>
      <c r="O33" s="382" t="e">
        <f>P33-'10 July - CONTEST Small goups'!$D$81</f>
        <v>#REF!</v>
      </c>
      <c r="P33" s="383" t="e">
        <f>S33-'10 July - CONTEST Small goups'!$D$82</f>
        <v>#REF!</v>
      </c>
      <c r="Q33" s="383"/>
      <c r="R33" s="383"/>
      <c r="S33" s="383" t="e">
        <f>+T33-#REF!</f>
        <v>#REF!</v>
      </c>
      <c r="T33" s="383" t="e">
        <f>+U33-#REF!</f>
        <v>#REF!</v>
      </c>
      <c r="U33" s="383" t="e">
        <f>+V33-'10 July - CONTEST Small goups'!$D$82</f>
        <v>#REF!</v>
      </c>
      <c r="V33" s="384" t="e">
        <f>V28+'10 July - CONTEST Small goups'!$D$83</f>
        <v>#REF!</v>
      </c>
    </row>
    <row r="34" spans="1:23" ht="19.8" thickBot="1" x14ac:dyDescent="0.45">
      <c r="A34" s="457" t="s">
        <v>361</v>
      </c>
      <c r="B34" s="458"/>
      <c r="C34" s="458"/>
      <c r="D34" s="458"/>
      <c r="E34" s="458"/>
      <c r="F34" s="458"/>
      <c r="G34" s="458"/>
      <c r="H34" s="458"/>
      <c r="I34" s="458"/>
      <c r="J34" s="458"/>
      <c r="K34" s="458"/>
      <c r="L34" s="458"/>
      <c r="M34" s="459"/>
      <c r="N34" s="32"/>
      <c r="O34" s="29" t="e">
        <f>P34-'10 July - CONTEST Small goups'!$D$81</f>
        <v>#REF!</v>
      </c>
      <c r="P34" s="30" t="e">
        <f>Q34-'10 July - CONTEST Small goups'!$D$82</f>
        <v>#REF!</v>
      </c>
      <c r="Q34" s="30" t="e">
        <f>+R34-#REF!</f>
        <v>#REF!</v>
      </c>
      <c r="R34" s="30" t="e">
        <f>+U34-#REF!</f>
        <v>#REF!</v>
      </c>
      <c r="S34" s="30"/>
      <c r="T34" s="30"/>
      <c r="U34" s="30" t="e">
        <f>+V34-'10 July - CONTEST Small goups'!$D$82</f>
        <v>#REF!</v>
      </c>
      <c r="V34" s="33" t="e">
        <f>#REF!+'10 July - CONTEST Small goups'!$D$83</f>
        <v>#REF!</v>
      </c>
    </row>
    <row r="35" spans="1:23" ht="19.8" customHeight="1" thickBot="1" x14ac:dyDescent="0.45">
      <c r="A35" s="414" t="s">
        <v>137</v>
      </c>
      <c r="B35" s="427" t="s">
        <v>375</v>
      </c>
      <c r="C35" s="427"/>
      <c r="D35" s="488"/>
      <c r="E35" s="284"/>
      <c r="F35" s="285"/>
      <c r="G35" s="285"/>
      <c r="H35" s="285"/>
      <c r="I35" s="285"/>
      <c r="J35" s="285"/>
      <c r="K35" s="162"/>
      <c r="L35" s="162"/>
      <c r="M35" s="163"/>
      <c r="N35" s="47"/>
      <c r="O35" s="29"/>
      <c r="P35" s="30"/>
      <c r="Q35" s="30"/>
      <c r="R35" s="30"/>
      <c r="S35" s="30"/>
      <c r="T35" s="30"/>
      <c r="U35" s="30"/>
      <c r="V35" s="33"/>
    </row>
    <row r="36" spans="1:23" x14ac:dyDescent="0.4">
      <c r="A36" s="415"/>
      <c r="B36" s="166" t="s">
        <v>4</v>
      </c>
      <c r="C36" s="348" t="s">
        <v>107</v>
      </c>
      <c r="D36" s="14">
        <v>26</v>
      </c>
      <c r="E36" s="103">
        <v>0.78333333333333333</v>
      </c>
      <c r="F36" s="102"/>
      <c r="G36" s="103">
        <v>0.79166666666666663</v>
      </c>
      <c r="H36" s="104"/>
      <c r="I36" s="104"/>
      <c r="J36" s="102"/>
      <c r="K36" s="101">
        <v>0.79791666666666672</v>
      </c>
      <c r="L36" s="105">
        <v>0.8</v>
      </c>
      <c r="M36" s="106">
        <v>0.8041666666666667</v>
      </c>
      <c r="N36" s="28"/>
      <c r="O36" s="29" t="e">
        <f>P36-'10 July - CONTEST Small goups'!$D$81</f>
        <v>#REF!</v>
      </c>
      <c r="P36" s="30" t="e">
        <f>S36-'10 July - CONTEST Small goups'!$D$82</f>
        <v>#REF!</v>
      </c>
      <c r="Q36" s="30"/>
      <c r="R36" s="30"/>
      <c r="S36" s="30" t="e">
        <f>+T36-#REF!</f>
        <v>#REF!</v>
      </c>
      <c r="T36" s="30" t="e">
        <f>+U36-#REF!</f>
        <v>#REF!</v>
      </c>
      <c r="U36" s="30" t="e">
        <f>+V36-'10 July - CONTEST Small goups'!$D$82</f>
        <v>#REF!</v>
      </c>
      <c r="V36" s="31" t="e">
        <f>V34+'10 July - CONTEST Small goups'!$D$85</f>
        <v>#REF!</v>
      </c>
    </row>
    <row r="37" spans="1:23" x14ac:dyDescent="0.4">
      <c r="A37" s="415"/>
      <c r="B37" s="164" t="s">
        <v>108</v>
      </c>
      <c r="C37" s="347" t="s">
        <v>127</v>
      </c>
      <c r="D37" s="9">
        <v>27</v>
      </c>
      <c r="E37" s="226"/>
      <c r="F37" s="108">
        <v>0.78749999999999998</v>
      </c>
      <c r="G37" s="226"/>
      <c r="H37" s="110">
        <v>0.79583333333333328</v>
      </c>
      <c r="I37" s="227"/>
      <c r="J37" s="108"/>
      <c r="K37" s="130">
        <v>0.80208333333333337</v>
      </c>
      <c r="L37" s="112">
        <v>0.8041666666666667</v>
      </c>
      <c r="M37" s="131">
        <v>0.80833333333333335</v>
      </c>
      <c r="N37" s="28"/>
      <c r="O37" s="29" t="e">
        <f>P37-'10 July - CONTEST Small goups'!$D$81</f>
        <v>#REF!</v>
      </c>
      <c r="P37" s="30" t="e">
        <f>Q37-'10 July - CONTEST Small goups'!$D$82</f>
        <v>#REF!</v>
      </c>
      <c r="Q37" s="30" t="e">
        <f>+R37-#REF!</f>
        <v>#REF!</v>
      </c>
      <c r="R37" s="30" t="e">
        <f>+U37-#REF!</f>
        <v>#REF!</v>
      </c>
      <c r="S37" s="30"/>
      <c r="T37" s="30"/>
      <c r="U37" s="30" t="e">
        <f>+V37-'10 July - CONTEST Small goups'!$D$82</f>
        <v>#REF!</v>
      </c>
      <c r="V37" s="33" t="e">
        <f>V36+'10 July - CONTEST Small goups'!$D$83</f>
        <v>#REF!</v>
      </c>
    </row>
    <row r="38" spans="1:23" x14ac:dyDescent="0.4">
      <c r="A38" s="415"/>
      <c r="B38" s="164" t="s">
        <v>129</v>
      </c>
      <c r="C38" s="347" t="s">
        <v>130</v>
      </c>
      <c r="D38" s="9">
        <v>28</v>
      </c>
      <c r="E38" s="109">
        <v>0.79166666666666663</v>
      </c>
      <c r="F38" s="108"/>
      <c r="G38" s="109"/>
      <c r="H38" s="110"/>
      <c r="I38" s="110">
        <v>0.8</v>
      </c>
      <c r="J38" s="108"/>
      <c r="K38" s="107">
        <v>0.80625000000000002</v>
      </c>
      <c r="L38" s="129">
        <v>0.80833333333333335</v>
      </c>
      <c r="M38" s="113">
        <v>0.8125</v>
      </c>
      <c r="N38" s="28"/>
      <c r="O38" s="29"/>
      <c r="P38" s="30"/>
      <c r="Q38" s="30"/>
      <c r="R38" s="30"/>
      <c r="S38" s="30"/>
      <c r="T38" s="30"/>
      <c r="U38" s="30"/>
      <c r="V38" s="33"/>
    </row>
    <row r="39" spans="1:23" x14ac:dyDescent="0.4">
      <c r="A39" s="415"/>
      <c r="B39" s="164" t="s">
        <v>109</v>
      </c>
      <c r="C39" s="347" t="s">
        <v>110</v>
      </c>
      <c r="D39" s="14">
        <v>29</v>
      </c>
      <c r="E39" s="109"/>
      <c r="F39" s="108">
        <v>0.79583333333333328</v>
      </c>
      <c r="G39" s="109"/>
      <c r="H39" s="110"/>
      <c r="I39" s="110"/>
      <c r="J39" s="108">
        <v>0.8041666666666667</v>
      </c>
      <c r="K39" s="107">
        <v>0.81041666666666667</v>
      </c>
      <c r="L39" s="112">
        <v>0.8125</v>
      </c>
      <c r="M39" s="113">
        <v>0.81666666666666665</v>
      </c>
      <c r="N39" s="28"/>
      <c r="O39" s="29" t="e">
        <f>P39-'10 July - CONTEST Small goups'!$D$81</f>
        <v>#REF!</v>
      </c>
      <c r="P39" s="30" t="e">
        <f>S39-'10 July - CONTEST Small goups'!$D$82</f>
        <v>#REF!</v>
      </c>
      <c r="Q39" s="30"/>
      <c r="R39" s="30"/>
      <c r="S39" s="30" t="e">
        <f>+T39-#REF!</f>
        <v>#REF!</v>
      </c>
      <c r="T39" s="30" t="e">
        <f>+U39-#REF!</f>
        <v>#REF!</v>
      </c>
      <c r="U39" s="30" t="e">
        <f>+V39-'10 July - CONTEST Small goups'!$D$82</f>
        <v>#REF!</v>
      </c>
      <c r="V39" s="33" t="e">
        <f>V37+'10 July - CONTEST Small goups'!$D$83</f>
        <v>#REF!</v>
      </c>
    </row>
    <row r="40" spans="1:23" x14ac:dyDescent="0.4">
      <c r="A40" s="415"/>
      <c r="B40" s="164" t="s">
        <v>16</v>
      </c>
      <c r="C40" s="347" t="s">
        <v>78</v>
      </c>
      <c r="D40" s="9">
        <v>30</v>
      </c>
      <c r="E40" s="109">
        <v>0.8</v>
      </c>
      <c r="F40" s="108"/>
      <c r="G40" s="109">
        <v>0.80833333333333335</v>
      </c>
      <c r="H40" s="110"/>
      <c r="I40" s="110"/>
      <c r="J40" s="108"/>
      <c r="K40" s="107">
        <v>0.81458333333333333</v>
      </c>
      <c r="L40" s="112">
        <f t="shared" ref="L40" si="2">+M39</f>
        <v>0.81666666666666665</v>
      </c>
      <c r="M40" s="113">
        <v>0.8208333333333333</v>
      </c>
      <c r="N40" s="28"/>
      <c r="O40" s="29" t="e">
        <f>P40-'10 July - CONTEST Small goups'!$D$81</f>
        <v>#REF!</v>
      </c>
      <c r="P40" s="30" t="e">
        <f>Q40-'10 July - CONTEST Small goups'!$D$82</f>
        <v>#REF!</v>
      </c>
      <c r="Q40" s="30" t="e">
        <f>+R40-#REF!</f>
        <v>#REF!</v>
      </c>
      <c r="R40" s="30" t="e">
        <f>+U40-#REF!</f>
        <v>#REF!</v>
      </c>
      <c r="S40" s="30"/>
      <c r="T40" s="30"/>
      <c r="U40" s="30" t="e">
        <f>+V40-'10 July - CONTEST Small goups'!$D$82</f>
        <v>#REF!</v>
      </c>
      <c r="V40" s="33" t="e">
        <f>V39+'10 July - CONTEST Small goups'!$D$83</f>
        <v>#REF!</v>
      </c>
    </row>
    <row r="41" spans="1:23" x14ac:dyDescent="0.4">
      <c r="A41" s="415"/>
      <c r="B41" s="164" t="s">
        <v>111</v>
      </c>
      <c r="C41" s="347" t="s">
        <v>112</v>
      </c>
      <c r="D41" s="9">
        <v>31</v>
      </c>
      <c r="E41" s="109"/>
      <c r="F41" s="108">
        <v>0.8041666666666667</v>
      </c>
      <c r="G41" s="109"/>
      <c r="H41" s="110">
        <v>0.8125</v>
      </c>
      <c r="I41" s="110"/>
      <c r="J41" s="108"/>
      <c r="K41" s="130">
        <v>0.81874999999999998</v>
      </c>
      <c r="L41" s="112">
        <v>0.8208333333333333</v>
      </c>
      <c r="M41" s="131">
        <v>0.82499999999999996</v>
      </c>
      <c r="N41" s="28"/>
      <c r="O41" s="29" t="e">
        <f>P41-'10 July - CONTEST Small goups'!$D$81</f>
        <v>#REF!</v>
      </c>
      <c r="P41" s="30" t="e">
        <f>S41-'10 July - CONTEST Small goups'!$D$82</f>
        <v>#REF!</v>
      </c>
      <c r="Q41" s="30"/>
      <c r="R41" s="30"/>
      <c r="S41" s="30" t="e">
        <f>+T41-#REF!</f>
        <v>#REF!</v>
      </c>
      <c r="T41" s="30" t="e">
        <f>+U41-#REF!</f>
        <v>#REF!</v>
      </c>
      <c r="U41" s="30" t="e">
        <f>+V41-'10 July - CONTEST Small goups'!$D$82</f>
        <v>#REF!</v>
      </c>
      <c r="V41" s="33" t="e">
        <f>V40+'10 July - CONTEST Small goups'!$D$83</f>
        <v>#REF!</v>
      </c>
    </row>
    <row r="42" spans="1:23" x14ac:dyDescent="0.4">
      <c r="A42" s="415"/>
      <c r="B42" s="164" t="s">
        <v>131</v>
      </c>
      <c r="C42" s="347" t="s">
        <v>132</v>
      </c>
      <c r="D42" s="14">
        <v>32</v>
      </c>
      <c r="E42" s="109">
        <v>0.80833333333333335</v>
      </c>
      <c r="F42" s="108"/>
      <c r="G42" s="109"/>
      <c r="H42" s="110"/>
      <c r="I42" s="110">
        <v>0.81666666666666665</v>
      </c>
      <c r="J42" s="108"/>
      <c r="K42" s="107">
        <v>0.82291666666666663</v>
      </c>
      <c r="L42" s="112">
        <f t="shared" ref="L42:L44" si="3">+M41</f>
        <v>0.82499999999999996</v>
      </c>
      <c r="M42" s="113">
        <v>0.82916666666666672</v>
      </c>
      <c r="N42" s="28"/>
      <c r="O42" s="29"/>
      <c r="P42" s="30"/>
      <c r="Q42" s="30"/>
      <c r="R42" s="30"/>
      <c r="S42" s="30"/>
      <c r="T42" s="30"/>
      <c r="U42" s="30"/>
      <c r="V42" s="33"/>
    </row>
    <row r="43" spans="1:23" x14ac:dyDescent="0.4">
      <c r="A43" s="415"/>
      <c r="B43" s="164" t="s">
        <v>105</v>
      </c>
      <c r="C43" s="347" t="s">
        <v>106</v>
      </c>
      <c r="D43" s="9">
        <v>33</v>
      </c>
      <c r="E43" s="109"/>
      <c r="F43" s="108">
        <v>0.8125</v>
      </c>
      <c r="G43" s="109"/>
      <c r="H43" s="110"/>
      <c r="I43" s="110"/>
      <c r="J43" s="108">
        <v>0.8208333333333333</v>
      </c>
      <c r="K43" s="107">
        <v>0.82708333333333328</v>
      </c>
      <c r="L43" s="112">
        <f t="shared" si="3"/>
        <v>0.82916666666666672</v>
      </c>
      <c r="M43" s="113">
        <v>0.83333333333333337</v>
      </c>
      <c r="N43" s="28"/>
      <c r="O43" s="29" t="e">
        <f>P43-'10 July - CONTEST Small goups'!$D$81</f>
        <v>#REF!</v>
      </c>
      <c r="P43" s="30" t="e">
        <f>Q43-'10 July - CONTEST Small goups'!$D$82</f>
        <v>#REF!</v>
      </c>
      <c r="Q43" s="30" t="e">
        <f>+R43-#REF!</f>
        <v>#REF!</v>
      </c>
      <c r="R43" s="30" t="e">
        <f>+U43-#REF!</f>
        <v>#REF!</v>
      </c>
      <c r="S43" s="30"/>
      <c r="T43" s="30"/>
      <c r="U43" s="30" t="e">
        <f>+V43-'10 July - CONTEST Small goups'!$D$82</f>
        <v>#REF!</v>
      </c>
      <c r="V43" s="33" t="e">
        <f>V41+'10 July - CONTEST Small goups'!$D$83</f>
        <v>#REF!</v>
      </c>
    </row>
    <row r="44" spans="1:23" x14ac:dyDescent="0.4">
      <c r="A44" s="415"/>
      <c r="B44" s="164" t="s">
        <v>231</v>
      </c>
      <c r="C44" s="347" t="s">
        <v>374</v>
      </c>
      <c r="D44" s="9">
        <v>34</v>
      </c>
      <c r="E44" s="109">
        <v>0.81666666666666665</v>
      </c>
      <c r="F44" s="108"/>
      <c r="G44" s="109">
        <v>0.82499999999999996</v>
      </c>
      <c r="H44" s="110"/>
      <c r="I44" s="110"/>
      <c r="J44" s="108"/>
      <c r="K44" s="107">
        <v>0.83125000000000004</v>
      </c>
      <c r="L44" s="112">
        <f t="shared" si="3"/>
        <v>0.83333333333333337</v>
      </c>
      <c r="M44" s="113">
        <v>0.83750000000000002</v>
      </c>
      <c r="N44" s="28"/>
      <c r="O44" s="29" t="e">
        <f>P44-'10 July - CONTEST Small goups'!$D$81</f>
        <v>#REF!</v>
      </c>
      <c r="P44" s="30" t="e">
        <f>S44-'10 July - CONTEST Small goups'!$D$82</f>
        <v>#REF!</v>
      </c>
      <c r="Q44" s="30"/>
      <c r="R44" s="30"/>
      <c r="S44" s="30" t="e">
        <f>+T44-#REF!</f>
        <v>#REF!</v>
      </c>
      <c r="T44" s="30" t="e">
        <f>+U44-#REF!</f>
        <v>#REF!</v>
      </c>
      <c r="U44" s="30" t="e">
        <f>+V44-'10 July - CONTEST Small goups'!$D$82</f>
        <v>#REF!</v>
      </c>
      <c r="V44" s="33" t="e">
        <f>V43+'10 July - CONTEST Small goups'!$D$83</f>
        <v>#REF!</v>
      </c>
    </row>
    <row r="45" spans="1:23" x14ac:dyDescent="0.4">
      <c r="A45" s="415"/>
      <c r="B45" s="164" t="s">
        <v>123</v>
      </c>
      <c r="C45" s="347" t="s">
        <v>124</v>
      </c>
      <c r="D45" s="14">
        <v>35</v>
      </c>
      <c r="E45" s="109"/>
      <c r="F45" s="108">
        <v>0.8208333333333333</v>
      </c>
      <c r="G45" s="109"/>
      <c r="H45" s="110">
        <v>0.82916666666666672</v>
      </c>
      <c r="I45" s="110"/>
      <c r="J45" s="108"/>
      <c r="K45" s="130">
        <v>0.8354166666666667</v>
      </c>
      <c r="L45" s="112">
        <v>0.83750000000000002</v>
      </c>
      <c r="M45" s="131">
        <v>0.84166666666666667</v>
      </c>
      <c r="N45" s="28"/>
      <c r="O45" s="29" t="e">
        <f>P45-'10 July - CONTEST Small goups'!$D$81</f>
        <v>#REF!</v>
      </c>
      <c r="P45" s="30" t="e">
        <f>Q45-'10 July - CONTEST Small goups'!$D$82</f>
        <v>#REF!</v>
      </c>
      <c r="Q45" s="30" t="e">
        <f>+R45-#REF!</f>
        <v>#REF!</v>
      </c>
      <c r="R45" s="30" t="e">
        <f>+U45-#REF!</f>
        <v>#REF!</v>
      </c>
      <c r="S45" s="30"/>
      <c r="T45" s="30"/>
      <c r="U45" s="30" t="e">
        <f>+V45-'10 July - CONTEST Small goups'!$D$82</f>
        <v>#REF!</v>
      </c>
      <c r="V45" s="33" t="e">
        <f>V44+'10 July - CONTEST Small goups'!$D$83</f>
        <v>#REF!</v>
      </c>
    </row>
    <row r="46" spans="1:23" x14ac:dyDescent="0.4">
      <c r="A46" s="415"/>
      <c r="B46" s="235" t="s">
        <v>135</v>
      </c>
      <c r="C46" s="44" t="s">
        <v>136</v>
      </c>
      <c r="D46" s="9">
        <v>36</v>
      </c>
      <c r="E46" s="109">
        <v>0.82499999999999996</v>
      </c>
      <c r="F46" s="108"/>
      <c r="G46" s="109"/>
      <c r="H46" s="110"/>
      <c r="I46" s="110">
        <v>0.83333333333333337</v>
      </c>
      <c r="J46" s="108"/>
      <c r="K46" s="130">
        <v>0.83958333333333335</v>
      </c>
      <c r="L46" s="112">
        <v>0.84166666666666667</v>
      </c>
      <c r="M46" s="131">
        <v>0.84583333333333333</v>
      </c>
      <c r="N46" s="28"/>
      <c r="O46" s="29" t="e">
        <f>P46-'10 July - CONTEST Small goups'!$D$81</f>
        <v>#REF!</v>
      </c>
      <c r="P46" s="30" t="e">
        <f>S46-'10 July - CONTEST Small goups'!$D$82</f>
        <v>#REF!</v>
      </c>
      <c r="Q46" s="30"/>
      <c r="R46" s="30"/>
      <c r="S46" s="30" t="e">
        <f>+T46-#REF!</f>
        <v>#REF!</v>
      </c>
      <c r="T46" s="30" t="e">
        <f>+U46-#REF!</f>
        <v>#REF!</v>
      </c>
      <c r="U46" s="30" t="e">
        <f>+V46-'10 July - CONTEST Small goups'!$D$82</f>
        <v>#REF!</v>
      </c>
      <c r="V46" s="33" t="e">
        <f>V45+'10 July - CONTEST Small goups'!$D$83</f>
        <v>#REF!</v>
      </c>
    </row>
    <row r="47" spans="1:23" ht="17.399999999999999" thickBot="1" x14ac:dyDescent="0.45">
      <c r="A47" s="415"/>
      <c r="B47" s="156" t="s">
        <v>117</v>
      </c>
      <c r="C47" s="350" t="s">
        <v>118</v>
      </c>
      <c r="D47" s="378">
        <v>37</v>
      </c>
      <c r="E47" s="115"/>
      <c r="F47" s="114">
        <v>0.82916666666666672</v>
      </c>
      <c r="G47" s="115"/>
      <c r="H47" s="116"/>
      <c r="I47" s="116"/>
      <c r="J47" s="114">
        <v>0.83750000000000002</v>
      </c>
      <c r="K47" s="277">
        <v>0.84375</v>
      </c>
      <c r="L47" s="117">
        <v>0.84583333333333333</v>
      </c>
      <c r="M47" s="278">
        <v>0.85</v>
      </c>
      <c r="N47" s="28"/>
      <c r="O47" s="29" t="e">
        <f>P47-'10 July - CONTEST Small goups'!$D$81</f>
        <v>#REF!</v>
      </c>
      <c r="P47" s="30" t="e">
        <f>Q47-'10 July - CONTEST Small goups'!$D$82</f>
        <v>#REF!</v>
      </c>
      <c r="Q47" s="30" t="e">
        <f>+R47-#REF!</f>
        <v>#REF!</v>
      </c>
      <c r="R47" s="30" t="e">
        <f>+U47-#REF!</f>
        <v>#REF!</v>
      </c>
      <c r="S47" s="30"/>
      <c r="T47" s="30"/>
      <c r="U47" s="30" t="e">
        <f>+V47-'10 July - CONTEST Small goups'!$D$82</f>
        <v>#REF!</v>
      </c>
      <c r="V47" s="33" t="e">
        <f>V46+'10 July - CONTEST Small goups'!$D$83</f>
        <v>#REF!</v>
      </c>
    </row>
    <row r="48" spans="1:23" ht="15" customHeight="1" x14ac:dyDescent="0.4">
      <c r="A48" s="45"/>
      <c r="C48" s="55"/>
      <c r="D48" s="55"/>
      <c r="E48" s="286"/>
      <c r="F48" s="287"/>
      <c r="G48" s="287"/>
      <c r="H48" s="287"/>
      <c r="I48" s="286"/>
      <c r="J48" s="287"/>
      <c r="K48" s="286"/>
      <c r="L48" s="288"/>
      <c r="M48" s="286"/>
      <c r="N48" s="28"/>
      <c r="O48" s="29"/>
      <c r="P48" s="30"/>
      <c r="Q48" s="30"/>
      <c r="R48" s="30"/>
      <c r="S48" s="30"/>
      <c r="T48" s="30"/>
      <c r="U48" s="30"/>
      <c r="V48" s="36" t="s">
        <v>31</v>
      </c>
      <c r="W48" s="1" t="s">
        <v>32</v>
      </c>
    </row>
    <row r="49" spans="1:23" ht="16.8" hidden="1" customHeight="1" x14ac:dyDescent="0.4">
      <c r="A49" s="43"/>
      <c r="B49" s="8" t="s">
        <v>33</v>
      </c>
      <c r="C49" s="8"/>
      <c r="D49" s="9">
        <v>41</v>
      </c>
      <c r="E49" s="16" t="e">
        <f>F49-'10 July - CONTEST Small goups'!$D$82</f>
        <v>#REF!</v>
      </c>
      <c r="F49" s="17" t="e">
        <f>+#REF!-#REF!</f>
        <v>#REF!</v>
      </c>
      <c r="G49" s="17" t="e">
        <f>+K49-#REF!</f>
        <v>#REF!</v>
      </c>
      <c r="H49" s="17"/>
      <c r="I49" s="17"/>
      <c r="J49" s="17"/>
      <c r="K49" s="17" t="e">
        <f>+L49-#REF!</f>
        <v>#REF!</v>
      </c>
      <c r="L49" s="46" t="e">
        <f>+#REF!</f>
        <v>#REF!</v>
      </c>
      <c r="M49" s="19" t="e">
        <f>+L49+'10 July - CONTEST Small goups'!$D$83</f>
        <v>#REF!</v>
      </c>
      <c r="N49" s="32"/>
      <c r="O49" s="29" t="e">
        <f>P49-'10 July - CONTEST Small goups'!$D$81</f>
        <v>#REF!</v>
      </c>
      <c r="P49" s="30" t="e">
        <f>Q49-'10 July - CONTEST Small goups'!$D$82</f>
        <v>#REF!</v>
      </c>
      <c r="Q49" s="30" t="e">
        <f>+R49-#REF!</f>
        <v>#REF!</v>
      </c>
      <c r="R49" s="30" t="e">
        <f>+U49-#REF!</f>
        <v>#REF!</v>
      </c>
      <c r="S49" s="30"/>
      <c r="T49" s="30"/>
      <c r="U49" s="30" t="e">
        <f>+V49-'10 July - CONTEST Small goups'!$D$82</f>
        <v>#REF!</v>
      </c>
      <c r="V49" s="31" t="e">
        <f>#REF!+'10 July - CONTEST Small goups'!$D$85</f>
        <v>#REF!</v>
      </c>
    </row>
    <row r="50" spans="1:23" ht="16.8" hidden="1" customHeight="1" x14ac:dyDescent="0.4">
      <c r="A50" s="43"/>
      <c r="B50" s="8" t="s">
        <v>34</v>
      </c>
      <c r="C50" s="8"/>
      <c r="D50" s="9">
        <v>42</v>
      </c>
      <c r="E50" s="16" t="e">
        <f>#REF!-'10 July - CONTEST Small goups'!$D$82</f>
        <v>#REF!</v>
      </c>
      <c r="F50" s="17"/>
      <c r="G50" s="17" t="e">
        <f>+K50-#REF!</f>
        <v>#REF!</v>
      </c>
      <c r="H50" s="17"/>
      <c r="I50" s="17"/>
      <c r="J50" s="17"/>
      <c r="K50" s="17" t="e">
        <f>+L50-#REF!</f>
        <v>#REF!</v>
      </c>
      <c r="L50" s="18" t="e">
        <f t="shared" ref="L50:L61" si="4">+M49</f>
        <v>#REF!</v>
      </c>
      <c r="M50" s="19" t="e">
        <f>+L50+'10 July - CONTEST Small goups'!$D$83</f>
        <v>#REF!</v>
      </c>
      <c r="N50" s="28"/>
      <c r="O50" s="29" t="e">
        <f>P50-'10 July - CONTEST Small goups'!$D$81</f>
        <v>#REF!</v>
      </c>
      <c r="P50" s="30" t="e">
        <f>S50-'10 July - CONTEST Small goups'!$D$82</f>
        <v>#REF!</v>
      </c>
      <c r="Q50" s="30"/>
      <c r="R50" s="30"/>
      <c r="S50" s="30" t="e">
        <f>+T50-#REF!</f>
        <v>#REF!</v>
      </c>
      <c r="T50" s="30" t="e">
        <f>+U50-#REF!</f>
        <v>#REF!</v>
      </c>
      <c r="U50" s="30" t="e">
        <f>+V50-'10 July - CONTEST Small goups'!$D$82</f>
        <v>#REF!</v>
      </c>
      <c r="V50" s="33" t="e">
        <f>V49+'10 July - CONTEST Small goups'!$D$83</f>
        <v>#REF!</v>
      </c>
    </row>
    <row r="51" spans="1:23" ht="16.8" hidden="1" customHeight="1" x14ac:dyDescent="0.4">
      <c r="A51" s="43"/>
      <c r="B51" s="8" t="s">
        <v>35</v>
      </c>
      <c r="C51" s="8"/>
      <c r="D51" s="9">
        <v>43</v>
      </c>
      <c r="E51" s="16" t="e">
        <f>F51-'10 July - CONTEST Small goups'!$D$82</f>
        <v>#REF!</v>
      </c>
      <c r="F51" s="17" t="e">
        <f>+#REF!-#REF!</f>
        <v>#REF!</v>
      </c>
      <c r="G51" s="17" t="e">
        <f>+K51-#REF!</f>
        <v>#REF!</v>
      </c>
      <c r="H51" s="17"/>
      <c r="I51" s="17"/>
      <c r="J51" s="17"/>
      <c r="K51" s="17" t="e">
        <f>+L51-#REF!</f>
        <v>#REF!</v>
      </c>
      <c r="L51" s="18" t="e">
        <f t="shared" si="4"/>
        <v>#REF!</v>
      </c>
      <c r="M51" s="19" t="e">
        <f>+L51+'10 July - CONTEST Small goups'!$D$83</f>
        <v>#REF!</v>
      </c>
      <c r="N51" s="28"/>
      <c r="O51" s="29" t="e">
        <f>P51-'10 July - CONTEST Small goups'!$D$81</f>
        <v>#REF!</v>
      </c>
      <c r="P51" s="30" t="e">
        <f>Q51-'10 July - CONTEST Small goups'!$D$82</f>
        <v>#REF!</v>
      </c>
      <c r="Q51" s="30" t="e">
        <f>+R51-#REF!</f>
        <v>#REF!</v>
      </c>
      <c r="R51" s="30" t="e">
        <f>+U51-#REF!</f>
        <v>#REF!</v>
      </c>
      <c r="S51" s="30"/>
      <c r="T51" s="30"/>
      <c r="U51" s="30" t="e">
        <f>+V51-'10 July - CONTEST Small goups'!$D$82</f>
        <v>#REF!</v>
      </c>
      <c r="V51" s="33" t="e">
        <f>V50+'10 July - CONTEST Small goups'!$D$83</f>
        <v>#REF!</v>
      </c>
    </row>
    <row r="52" spans="1:23" ht="16.8" hidden="1" customHeight="1" x14ac:dyDescent="0.4">
      <c r="A52" s="43"/>
      <c r="B52" s="8" t="s">
        <v>36</v>
      </c>
      <c r="C52" s="8"/>
      <c r="D52" s="9">
        <v>44</v>
      </c>
      <c r="E52" s="16" t="e">
        <f>#REF!-'10 July - CONTEST Small goups'!$D$82</f>
        <v>#REF!</v>
      </c>
      <c r="F52" s="17"/>
      <c r="G52" s="17" t="e">
        <f>+K52-#REF!</f>
        <v>#REF!</v>
      </c>
      <c r="H52" s="17"/>
      <c r="I52" s="17"/>
      <c r="J52" s="17"/>
      <c r="K52" s="17" t="e">
        <f>+L52-#REF!</f>
        <v>#REF!</v>
      </c>
      <c r="L52" s="18" t="e">
        <f t="shared" si="4"/>
        <v>#REF!</v>
      </c>
      <c r="M52" s="19" t="e">
        <f>+L52+'10 July - CONTEST Small goups'!$D$83</f>
        <v>#REF!</v>
      </c>
      <c r="N52" s="28"/>
      <c r="O52" s="29" t="e">
        <f>P52-'10 July - CONTEST Small goups'!$D$81</f>
        <v>#REF!</v>
      </c>
      <c r="P52" s="30" t="e">
        <f>S52-'10 July - CONTEST Small goups'!$D$82</f>
        <v>#REF!</v>
      </c>
      <c r="Q52" s="30"/>
      <c r="R52" s="30"/>
      <c r="S52" s="30" t="e">
        <f>+T52-#REF!</f>
        <v>#REF!</v>
      </c>
      <c r="T52" s="30" t="e">
        <f>+U52-#REF!</f>
        <v>#REF!</v>
      </c>
      <c r="U52" s="30" t="e">
        <f>+V52-'10 July - CONTEST Small goups'!$D$82</f>
        <v>#REF!</v>
      </c>
      <c r="V52" s="33" t="e">
        <f>V51+'10 July - CONTEST Small goups'!$D$83</f>
        <v>#REF!</v>
      </c>
    </row>
    <row r="53" spans="1:23" ht="16.8" hidden="1" customHeight="1" x14ac:dyDescent="0.4">
      <c r="A53" s="43"/>
      <c r="B53" s="8" t="s">
        <v>37</v>
      </c>
      <c r="C53" s="8"/>
      <c r="D53" s="9">
        <v>45</v>
      </c>
      <c r="E53" s="16" t="e">
        <f>F53-'10 July - CONTEST Small goups'!$D$82</f>
        <v>#REF!</v>
      </c>
      <c r="F53" s="17" t="e">
        <f>+#REF!-#REF!</f>
        <v>#REF!</v>
      </c>
      <c r="G53" s="17" t="e">
        <f>+K53-#REF!</f>
        <v>#REF!</v>
      </c>
      <c r="H53" s="17"/>
      <c r="I53" s="17"/>
      <c r="J53" s="17"/>
      <c r="K53" s="17" t="e">
        <f>+L53-#REF!</f>
        <v>#REF!</v>
      </c>
      <c r="L53" s="18" t="e">
        <f t="shared" si="4"/>
        <v>#REF!</v>
      </c>
      <c r="M53" s="19" t="e">
        <f>+L53+'10 July - CONTEST Small goups'!$D$83</f>
        <v>#REF!</v>
      </c>
      <c r="N53" s="28"/>
      <c r="O53" s="29" t="e">
        <f>P53-'10 July - CONTEST Small goups'!$D$81</f>
        <v>#REF!</v>
      </c>
      <c r="P53" s="30" t="e">
        <f>Q53-'10 July - CONTEST Small goups'!$D$82</f>
        <v>#REF!</v>
      </c>
      <c r="Q53" s="30" t="e">
        <f>+R53-#REF!</f>
        <v>#REF!</v>
      </c>
      <c r="R53" s="30" t="e">
        <f>+U53-#REF!</f>
        <v>#REF!</v>
      </c>
      <c r="S53" s="30"/>
      <c r="T53" s="30"/>
      <c r="U53" s="30" t="e">
        <f>+V53-'10 July - CONTEST Small goups'!$D$82</f>
        <v>#REF!</v>
      </c>
      <c r="V53" s="33" t="e">
        <f>V52+'10 July - CONTEST Small goups'!$D$83</f>
        <v>#REF!</v>
      </c>
    </row>
    <row r="54" spans="1:23" ht="16.8" hidden="1" customHeight="1" x14ac:dyDescent="0.4">
      <c r="A54" s="43"/>
      <c r="B54" s="8" t="s">
        <v>38</v>
      </c>
      <c r="C54" s="8"/>
      <c r="D54" s="9">
        <v>46</v>
      </c>
      <c r="E54" s="16" t="e">
        <f>#REF!-'10 July - CONTEST Small goups'!$D$82</f>
        <v>#REF!</v>
      </c>
      <c r="F54" s="17"/>
      <c r="G54" s="17" t="e">
        <f>+K54-#REF!</f>
        <v>#REF!</v>
      </c>
      <c r="H54" s="17"/>
      <c r="I54" s="17"/>
      <c r="J54" s="17"/>
      <c r="K54" s="17" t="e">
        <f>+L54-#REF!</f>
        <v>#REF!</v>
      </c>
      <c r="L54" s="18" t="e">
        <f t="shared" si="4"/>
        <v>#REF!</v>
      </c>
      <c r="M54" s="19" t="e">
        <f>+L54+'10 July - CONTEST Small goups'!$D$83</f>
        <v>#REF!</v>
      </c>
      <c r="N54" s="28"/>
      <c r="O54" s="29" t="e">
        <f>P54-'10 July - CONTEST Small goups'!$D$81</f>
        <v>#REF!</v>
      </c>
      <c r="P54" s="30" t="e">
        <f>S54-'10 July - CONTEST Small goups'!$D$82</f>
        <v>#REF!</v>
      </c>
      <c r="Q54" s="30"/>
      <c r="R54" s="30"/>
      <c r="S54" s="30" t="e">
        <f>+T54-#REF!</f>
        <v>#REF!</v>
      </c>
      <c r="T54" s="30" t="e">
        <f>+U54-#REF!</f>
        <v>#REF!</v>
      </c>
      <c r="U54" s="30" t="e">
        <f>+V54-'10 July - CONTEST Small goups'!$D$82</f>
        <v>#REF!</v>
      </c>
      <c r="V54" s="33" t="e">
        <f>V53+'10 July - CONTEST Small goups'!$D$83</f>
        <v>#REF!</v>
      </c>
    </row>
    <row r="55" spans="1:23" ht="16.8" hidden="1" customHeight="1" x14ac:dyDescent="0.4">
      <c r="A55" s="43"/>
      <c r="B55" s="8" t="s">
        <v>39</v>
      </c>
      <c r="C55" s="8"/>
      <c r="D55" s="9">
        <v>47</v>
      </c>
      <c r="E55" s="16" t="e">
        <f>F55-'10 July - CONTEST Small goups'!$D$82</f>
        <v>#REF!</v>
      </c>
      <c r="F55" s="17" t="e">
        <f>+#REF!-#REF!</f>
        <v>#REF!</v>
      </c>
      <c r="G55" s="17" t="e">
        <f>+K55-#REF!</f>
        <v>#REF!</v>
      </c>
      <c r="H55" s="17"/>
      <c r="I55" s="17"/>
      <c r="J55" s="17"/>
      <c r="K55" s="17" t="e">
        <f>+L55-#REF!</f>
        <v>#REF!</v>
      </c>
      <c r="L55" s="18" t="e">
        <f t="shared" si="4"/>
        <v>#REF!</v>
      </c>
      <c r="M55" s="19" t="e">
        <f>+L55+'10 July - CONTEST Small goups'!$D$83</f>
        <v>#REF!</v>
      </c>
      <c r="N55" s="28"/>
      <c r="O55" s="29" t="e">
        <f>P55-'10 July - CONTEST Small goups'!$D$81</f>
        <v>#REF!</v>
      </c>
      <c r="P55" s="30" t="e">
        <f>Q55-'10 July - CONTEST Small goups'!$D$82</f>
        <v>#REF!</v>
      </c>
      <c r="Q55" s="30" t="e">
        <f>+R55-#REF!</f>
        <v>#REF!</v>
      </c>
      <c r="R55" s="30" t="e">
        <f>+U55-#REF!</f>
        <v>#REF!</v>
      </c>
      <c r="S55" s="30"/>
      <c r="T55" s="30"/>
      <c r="U55" s="30" t="e">
        <f>+V55-'10 July - CONTEST Small goups'!$D$82</f>
        <v>#REF!</v>
      </c>
      <c r="V55" s="33" t="e">
        <f>V54+'10 July - CONTEST Small goups'!$D$83</f>
        <v>#REF!</v>
      </c>
    </row>
    <row r="56" spans="1:23" ht="16.8" hidden="1" customHeight="1" x14ac:dyDescent="0.4">
      <c r="A56" s="43"/>
      <c r="B56" s="8" t="s">
        <v>40</v>
      </c>
      <c r="C56" s="8"/>
      <c r="D56" s="9">
        <v>48</v>
      </c>
      <c r="E56" s="16" t="e">
        <f>#REF!-'10 July - CONTEST Small goups'!$D$82</f>
        <v>#REF!</v>
      </c>
      <c r="F56" s="17"/>
      <c r="G56" s="17" t="e">
        <f>+K56-#REF!</f>
        <v>#REF!</v>
      </c>
      <c r="H56" s="17"/>
      <c r="I56" s="17"/>
      <c r="J56" s="17"/>
      <c r="K56" s="17" t="e">
        <f>+L56-#REF!</f>
        <v>#REF!</v>
      </c>
      <c r="L56" s="18" t="e">
        <f t="shared" si="4"/>
        <v>#REF!</v>
      </c>
      <c r="M56" s="19" t="e">
        <f>+L56+'10 July - CONTEST Small goups'!$D$83</f>
        <v>#REF!</v>
      </c>
      <c r="N56" s="28"/>
      <c r="O56" s="29" t="e">
        <f>P56-'10 July - CONTEST Small goups'!$D$81</f>
        <v>#REF!</v>
      </c>
      <c r="P56" s="30" t="e">
        <f>S56-'10 July - CONTEST Small goups'!$D$82</f>
        <v>#REF!</v>
      </c>
      <c r="Q56" s="30"/>
      <c r="R56" s="30"/>
      <c r="S56" s="30" t="e">
        <f>+T56-#REF!</f>
        <v>#REF!</v>
      </c>
      <c r="T56" s="30" t="e">
        <f>+U56-#REF!</f>
        <v>#REF!</v>
      </c>
      <c r="U56" s="30" t="e">
        <f>+V56-'10 July - CONTEST Small goups'!$D$82</f>
        <v>#REF!</v>
      </c>
      <c r="V56" s="33" t="e">
        <f>V55+'10 July - CONTEST Small goups'!$D$83</f>
        <v>#REF!</v>
      </c>
    </row>
    <row r="57" spans="1:23" ht="16.8" hidden="1" customHeight="1" x14ac:dyDescent="0.4">
      <c r="A57" s="43"/>
      <c r="B57" s="8" t="s">
        <v>41</v>
      </c>
      <c r="C57" s="8"/>
      <c r="D57" s="9">
        <v>49</v>
      </c>
      <c r="E57" s="16" t="e">
        <f>F57-'10 July - CONTEST Small goups'!$D$82</f>
        <v>#REF!</v>
      </c>
      <c r="F57" s="17" t="e">
        <f>+#REF!-#REF!</f>
        <v>#REF!</v>
      </c>
      <c r="G57" s="17" t="e">
        <f>+K57-#REF!</f>
        <v>#REF!</v>
      </c>
      <c r="H57" s="17"/>
      <c r="I57" s="17"/>
      <c r="J57" s="17"/>
      <c r="K57" s="17" t="e">
        <f>+L57-#REF!</f>
        <v>#REF!</v>
      </c>
      <c r="L57" s="18" t="e">
        <f t="shared" si="4"/>
        <v>#REF!</v>
      </c>
      <c r="M57" s="19" t="e">
        <f>+L57+'10 July - CONTEST Small goups'!$D$83</f>
        <v>#REF!</v>
      </c>
      <c r="N57" s="28"/>
      <c r="O57" s="29" t="e">
        <f>P57-'10 July - CONTEST Small goups'!$D$81</f>
        <v>#REF!</v>
      </c>
      <c r="P57" s="30" t="e">
        <f>Q57-'10 July - CONTEST Small goups'!$D$82</f>
        <v>#REF!</v>
      </c>
      <c r="Q57" s="30" t="e">
        <f>+R57-#REF!</f>
        <v>#REF!</v>
      </c>
      <c r="R57" s="30" t="e">
        <f>+U57-#REF!</f>
        <v>#REF!</v>
      </c>
      <c r="S57" s="30"/>
      <c r="T57" s="30"/>
      <c r="U57" s="30" t="e">
        <f>+V57-'10 July - CONTEST Small goups'!$D$82</f>
        <v>#REF!</v>
      </c>
      <c r="V57" s="33" t="e">
        <f>V56+'10 July - CONTEST Small goups'!$D$83</f>
        <v>#REF!</v>
      </c>
    </row>
    <row r="58" spans="1:23" ht="16.8" hidden="1" customHeight="1" x14ac:dyDescent="0.4">
      <c r="A58" s="43"/>
      <c r="B58" s="8" t="s">
        <v>42</v>
      </c>
      <c r="C58" s="8"/>
      <c r="D58" s="9">
        <v>50</v>
      </c>
      <c r="E58" s="16" t="e">
        <f>#REF!-'10 July - CONTEST Small goups'!$D$82</f>
        <v>#REF!</v>
      </c>
      <c r="F58" s="17"/>
      <c r="G58" s="17" t="e">
        <f>+K58-#REF!</f>
        <v>#REF!</v>
      </c>
      <c r="H58" s="17"/>
      <c r="I58" s="17"/>
      <c r="J58" s="17"/>
      <c r="K58" s="17" t="e">
        <f>+L58-#REF!</f>
        <v>#REF!</v>
      </c>
      <c r="L58" s="18" t="e">
        <f t="shared" si="4"/>
        <v>#REF!</v>
      </c>
      <c r="M58" s="19" t="e">
        <f>+L58+'10 July - CONTEST Small goups'!$D$83</f>
        <v>#REF!</v>
      </c>
      <c r="N58" s="28"/>
      <c r="O58" s="29" t="e">
        <f>P58-'10 July - CONTEST Small goups'!$D$81</f>
        <v>#REF!</v>
      </c>
      <c r="P58" s="30" t="e">
        <f>S58-'10 July - CONTEST Small goups'!$D$82</f>
        <v>#REF!</v>
      </c>
      <c r="Q58" s="30"/>
      <c r="R58" s="30"/>
      <c r="S58" s="30" t="e">
        <f>+T58-#REF!</f>
        <v>#REF!</v>
      </c>
      <c r="T58" s="30" t="e">
        <f>+U58-#REF!</f>
        <v>#REF!</v>
      </c>
      <c r="U58" s="30" t="e">
        <f>+V58-'10 July - CONTEST Small goups'!$D$82</f>
        <v>#REF!</v>
      </c>
      <c r="V58" s="33" t="e">
        <f>V57+'10 July - CONTEST Small goups'!$D$83</f>
        <v>#REF!</v>
      </c>
    </row>
    <row r="59" spans="1:23" ht="16.8" hidden="1" customHeight="1" x14ac:dyDescent="0.4">
      <c r="A59" s="43"/>
      <c r="B59" s="8" t="s">
        <v>43</v>
      </c>
      <c r="C59" s="8"/>
      <c r="D59" s="9">
        <v>51</v>
      </c>
      <c r="E59" s="16" t="e">
        <f>F59-'10 July - CONTEST Small goups'!$D$82</f>
        <v>#REF!</v>
      </c>
      <c r="F59" s="17" t="e">
        <f>+#REF!-#REF!</f>
        <v>#REF!</v>
      </c>
      <c r="G59" s="17" t="e">
        <f>+K59-#REF!</f>
        <v>#REF!</v>
      </c>
      <c r="H59" s="17"/>
      <c r="I59" s="17"/>
      <c r="J59" s="17"/>
      <c r="K59" s="17" t="e">
        <f>+L59-#REF!</f>
        <v>#REF!</v>
      </c>
      <c r="L59" s="18" t="e">
        <f t="shared" si="4"/>
        <v>#REF!</v>
      </c>
      <c r="M59" s="19" t="e">
        <f>+L59+'10 July - CONTEST Small goups'!$D$83</f>
        <v>#REF!</v>
      </c>
      <c r="N59" s="28"/>
      <c r="O59" s="29" t="e">
        <f>P59-'10 July - CONTEST Small goups'!$D$81</f>
        <v>#REF!</v>
      </c>
      <c r="P59" s="30" t="e">
        <f>Q59-'10 July - CONTEST Small goups'!$D$82</f>
        <v>#REF!</v>
      </c>
      <c r="Q59" s="30" t="e">
        <f>+R59-#REF!</f>
        <v>#REF!</v>
      </c>
      <c r="R59" s="30" t="e">
        <f>+U59-#REF!</f>
        <v>#REF!</v>
      </c>
      <c r="S59" s="30"/>
      <c r="T59" s="30"/>
      <c r="U59" s="30" t="e">
        <f>+V59-'10 July - CONTEST Small goups'!$D$82</f>
        <v>#REF!</v>
      </c>
      <c r="V59" s="33" t="e">
        <f>V58+'10 July - CONTEST Small goups'!$D$83</f>
        <v>#REF!</v>
      </c>
    </row>
    <row r="60" spans="1:23" ht="16.8" hidden="1" customHeight="1" x14ac:dyDescent="0.4">
      <c r="A60" s="43"/>
      <c r="B60" s="8" t="s">
        <v>44</v>
      </c>
      <c r="C60" s="8"/>
      <c r="D60" s="9">
        <v>52</v>
      </c>
      <c r="E60" s="16" t="e">
        <f>#REF!-'10 July - CONTEST Small goups'!$D$82</f>
        <v>#REF!</v>
      </c>
      <c r="F60" s="17"/>
      <c r="G60" s="17" t="e">
        <f>+K60-#REF!</f>
        <v>#REF!</v>
      </c>
      <c r="H60" s="17"/>
      <c r="I60" s="17"/>
      <c r="J60" s="17"/>
      <c r="K60" s="17" t="e">
        <f>+L60-#REF!</f>
        <v>#REF!</v>
      </c>
      <c r="L60" s="18" t="e">
        <f t="shared" si="4"/>
        <v>#REF!</v>
      </c>
      <c r="M60" s="19" t="e">
        <f>+L60+'10 July - CONTEST Small goups'!$D$83</f>
        <v>#REF!</v>
      </c>
      <c r="N60" s="32"/>
      <c r="O60" s="29" t="e">
        <f>P60-'10 July - CONTEST Small goups'!$D$81</f>
        <v>#REF!</v>
      </c>
      <c r="P60" s="30" t="e">
        <f>S60-'10 July - CONTEST Small goups'!$D$82</f>
        <v>#REF!</v>
      </c>
      <c r="Q60" s="30"/>
      <c r="R60" s="30"/>
      <c r="S60" s="30" t="e">
        <f>+T60-#REF!</f>
        <v>#REF!</v>
      </c>
      <c r="T60" s="30" t="e">
        <f>+U60-#REF!</f>
        <v>#REF!</v>
      </c>
      <c r="U60" s="30" t="e">
        <f>+V60-'10 July - CONTEST Small goups'!$D$82</f>
        <v>#REF!</v>
      </c>
      <c r="V60" s="33" t="e">
        <f>V59+'10 July - CONTEST Small goups'!$D$83</f>
        <v>#REF!</v>
      </c>
    </row>
    <row r="61" spans="1:23" ht="16.8" hidden="1" customHeight="1" x14ac:dyDescent="0.4">
      <c r="A61" s="43"/>
      <c r="B61" s="8" t="s">
        <v>45</v>
      </c>
      <c r="C61" s="8"/>
      <c r="D61" s="9">
        <v>53</v>
      </c>
      <c r="E61" s="16" t="e">
        <f>F61-'10 July - CONTEST Small goups'!$D$82</f>
        <v>#REF!</v>
      </c>
      <c r="F61" s="17" t="e">
        <f>+#REF!-#REF!</f>
        <v>#REF!</v>
      </c>
      <c r="G61" s="17" t="e">
        <f>+K61-#REF!</f>
        <v>#REF!</v>
      </c>
      <c r="H61" s="17"/>
      <c r="I61" s="17"/>
      <c r="J61" s="17"/>
      <c r="K61" s="17" t="e">
        <f>+L61-#REF!</f>
        <v>#REF!</v>
      </c>
      <c r="L61" s="18" t="e">
        <f t="shared" si="4"/>
        <v>#REF!</v>
      </c>
      <c r="M61" s="19" t="e">
        <f>+L61+'10 July - CONTEST Small goups'!$D$83</f>
        <v>#REF!</v>
      </c>
      <c r="N61" s="32"/>
      <c r="O61" s="29" t="e">
        <f>P61-'10 July - CONTEST Small goups'!$D$81</f>
        <v>#REF!</v>
      </c>
      <c r="P61" s="30" t="e">
        <f>Q61-'10 July - CONTEST Small goups'!$D$82</f>
        <v>#REF!</v>
      </c>
      <c r="Q61" s="30" t="e">
        <f>+R61-#REF!</f>
        <v>#REF!</v>
      </c>
      <c r="R61" s="30" t="e">
        <f>+U61-#REF!</f>
        <v>#REF!</v>
      </c>
      <c r="S61" s="30"/>
      <c r="T61" s="30"/>
      <c r="U61" s="30" t="e">
        <f>+V61-'10 July - CONTEST Small goups'!$D$82</f>
        <v>#REF!</v>
      </c>
      <c r="V61" s="33" t="e">
        <f>V60+'10 July - CONTEST Small goups'!$D$83</f>
        <v>#REF!</v>
      </c>
    </row>
    <row r="62" spans="1:23" ht="16.8" hidden="1" customHeight="1" x14ac:dyDescent="0.4">
      <c r="A62" s="43"/>
      <c r="D62" s="9">
        <v>54</v>
      </c>
      <c r="E62" s="10"/>
      <c r="F62" s="11"/>
      <c r="G62" s="11"/>
      <c r="H62" s="11"/>
      <c r="I62" s="11"/>
      <c r="J62" s="11"/>
      <c r="K62" s="11"/>
      <c r="L62" s="12"/>
      <c r="M62" s="13"/>
      <c r="N62" s="28"/>
      <c r="O62" s="29"/>
      <c r="P62" s="30"/>
      <c r="Q62" s="30"/>
      <c r="R62" s="30"/>
      <c r="S62" s="30"/>
      <c r="T62" s="30"/>
      <c r="U62" s="30"/>
      <c r="V62" s="36" t="s">
        <v>31</v>
      </c>
      <c r="W62" s="1" t="s">
        <v>32</v>
      </c>
    </row>
    <row r="63" spans="1:23" ht="16.8" hidden="1" customHeight="1" x14ac:dyDescent="0.4">
      <c r="A63" s="43"/>
      <c r="B63" s="15" t="s">
        <v>46</v>
      </c>
      <c r="C63" s="15"/>
      <c r="D63" s="9">
        <v>55</v>
      </c>
      <c r="E63" s="16" t="e">
        <f>#REF!-'10 July - CONTEST Small goups'!$D$82</f>
        <v>#REF!</v>
      </c>
      <c r="F63" s="17"/>
      <c r="G63" s="17" t="e">
        <f>+K63-#REF!</f>
        <v>#REF!</v>
      </c>
      <c r="H63" s="17"/>
      <c r="I63" s="17"/>
      <c r="J63" s="17"/>
      <c r="K63" s="17" t="e">
        <f>+L63-#REF!</f>
        <v>#REF!</v>
      </c>
      <c r="L63" s="18" t="e">
        <f>+M61</f>
        <v>#REF!</v>
      </c>
      <c r="M63" s="19" t="e">
        <f>+L63+'10 July - CONTEST Small goups'!$D$83</f>
        <v>#REF!</v>
      </c>
      <c r="N63" s="32"/>
      <c r="O63" s="29" t="e">
        <f>P63-'10 July - CONTEST Small goups'!$D$81</f>
        <v>#REF!</v>
      </c>
      <c r="P63" s="30" t="e">
        <f>S63-'10 July - CONTEST Small goups'!$D$82</f>
        <v>#REF!</v>
      </c>
      <c r="Q63" s="30"/>
      <c r="R63" s="30"/>
      <c r="S63" s="30" t="e">
        <f>+T63-#REF!</f>
        <v>#REF!</v>
      </c>
      <c r="T63" s="30" t="e">
        <f>+U63-#REF!</f>
        <v>#REF!</v>
      </c>
      <c r="U63" s="30" t="e">
        <f>+V63-'10 July - CONTEST Small goups'!$D$82</f>
        <v>#REF!</v>
      </c>
      <c r="V63" s="31" t="e">
        <f>V61+'10 July - CONTEST Small goups'!$D$85</f>
        <v>#REF!</v>
      </c>
    </row>
    <row r="64" spans="1:23" ht="16.8" hidden="1" customHeight="1" x14ac:dyDescent="0.4">
      <c r="A64" s="43"/>
      <c r="B64" s="8" t="s">
        <v>47</v>
      </c>
      <c r="C64" s="8"/>
      <c r="D64" s="9">
        <v>56</v>
      </c>
      <c r="E64" s="16" t="e">
        <f>F64-'10 July - CONTEST Small goups'!$D$82</f>
        <v>#REF!</v>
      </c>
      <c r="F64" s="17" t="e">
        <f>+#REF!-#REF!</f>
        <v>#REF!</v>
      </c>
      <c r="G64" s="17" t="e">
        <f>+K64-#REF!</f>
        <v>#REF!</v>
      </c>
      <c r="H64" s="17"/>
      <c r="I64" s="17"/>
      <c r="J64" s="17"/>
      <c r="K64" s="17" t="e">
        <f>+L64-#REF!</f>
        <v>#REF!</v>
      </c>
      <c r="L64" s="18" t="e">
        <f t="shared" ref="L64:L75" si="5">+M63</f>
        <v>#REF!</v>
      </c>
      <c r="M64" s="19" t="e">
        <f>+L64+'10 July - CONTEST Small goups'!$D$83</f>
        <v>#REF!</v>
      </c>
      <c r="N64" s="28"/>
      <c r="O64" s="29" t="e">
        <f>P64-'10 July - CONTEST Small goups'!$D$81</f>
        <v>#REF!</v>
      </c>
      <c r="P64" s="30" t="e">
        <f>Q64-'10 July - CONTEST Small goups'!$D$82</f>
        <v>#REF!</v>
      </c>
      <c r="Q64" s="30" t="e">
        <f>+R64-#REF!</f>
        <v>#REF!</v>
      </c>
      <c r="R64" s="30" t="e">
        <f>+U64-#REF!</f>
        <v>#REF!</v>
      </c>
      <c r="S64" s="30"/>
      <c r="T64" s="30"/>
      <c r="U64" s="30" t="e">
        <f>+V64-'10 July - CONTEST Small goups'!$D$82</f>
        <v>#REF!</v>
      </c>
      <c r="V64" s="33" t="e">
        <f>V63+'10 July - CONTEST Small goups'!$D$83</f>
        <v>#REF!</v>
      </c>
    </row>
    <row r="65" spans="1:23" ht="16.8" hidden="1" customHeight="1" x14ac:dyDescent="0.4">
      <c r="A65" s="43"/>
      <c r="B65" s="15" t="s">
        <v>48</v>
      </c>
      <c r="C65" s="15"/>
      <c r="D65" s="9">
        <v>57</v>
      </c>
      <c r="E65" s="16" t="e">
        <f>#REF!-'10 July - CONTEST Small goups'!$D$82</f>
        <v>#REF!</v>
      </c>
      <c r="F65" s="17"/>
      <c r="G65" s="17" t="e">
        <f>+K65-#REF!</f>
        <v>#REF!</v>
      </c>
      <c r="H65" s="17"/>
      <c r="I65" s="17"/>
      <c r="J65" s="17"/>
      <c r="K65" s="17" t="e">
        <f>+L65-#REF!</f>
        <v>#REF!</v>
      </c>
      <c r="L65" s="18" t="e">
        <f t="shared" si="5"/>
        <v>#REF!</v>
      </c>
      <c r="M65" s="19" t="e">
        <f>+L65+'10 July - CONTEST Small goups'!$D$83</f>
        <v>#REF!</v>
      </c>
      <c r="N65" s="28"/>
      <c r="O65" s="29" t="e">
        <f>P65-'10 July - CONTEST Small goups'!$D$81</f>
        <v>#REF!</v>
      </c>
      <c r="P65" s="30" t="e">
        <f>S65-'10 July - CONTEST Small goups'!$D$82</f>
        <v>#REF!</v>
      </c>
      <c r="Q65" s="30"/>
      <c r="R65" s="30"/>
      <c r="S65" s="30" t="e">
        <f>+T65-#REF!</f>
        <v>#REF!</v>
      </c>
      <c r="T65" s="30" t="e">
        <f>+U65-#REF!</f>
        <v>#REF!</v>
      </c>
      <c r="U65" s="30" t="e">
        <f>+V65-'10 July - CONTEST Small goups'!$D$82</f>
        <v>#REF!</v>
      </c>
      <c r="V65" s="33" t="e">
        <f>V64+'10 July - CONTEST Small goups'!$D$83</f>
        <v>#REF!</v>
      </c>
    </row>
    <row r="66" spans="1:23" ht="16.8" hidden="1" customHeight="1" x14ac:dyDescent="0.4">
      <c r="A66" s="43"/>
      <c r="B66" s="8" t="s">
        <v>49</v>
      </c>
      <c r="C66" s="8"/>
      <c r="D66" s="9">
        <v>58</v>
      </c>
      <c r="E66" s="16" t="e">
        <f>F66-'10 July - CONTEST Small goups'!$D$82</f>
        <v>#REF!</v>
      </c>
      <c r="F66" s="17" t="e">
        <f>+#REF!-#REF!</f>
        <v>#REF!</v>
      </c>
      <c r="G66" s="17" t="e">
        <f>+K66-#REF!</f>
        <v>#REF!</v>
      </c>
      <c r="H66" s="17"/>
      <c r="I66" s="17"/>
      <c r="J66" s="17"/>
      <c r="K66" s="17" t="e">
        <f>+L66-#REF!</f>
        <v>#REF!</v>
      </c>
      <c r="L66" s="18" t="e">
        <f t="shared" si="5"/>
        <v>#REF!</v>
      </c>
      <c r="M66" s="19" t="e">
        <f>+L66+'10 July - CONTEST Small goups'!$D$83</f>
        <v>#REF!</v>
      </c>
      <c r="N66" s="28"/>
      <c r="O66" s="29" t="e">
        <f>P66-'10 July - CONTEST Small goups'!$D$81</f>
        <v>#REF!</v>
      </c>
      <c r="P66" s="30" t="e">
        <f>Q66-'10 July - CONTEST Small goups'!$D$82</f>
        <v>#REF!</v>
      </c>
      <c r="Q66" s="30" t="e">
        <f>+R66-#REF!</f>
        <v>#REF!</v>
      </c>
      <c r="R66" s="30" t="e">
        <f>+U66-#REF!</f>
        <v>#REF!</v>
      </c>
      <c r="S66" s="30"/>
      <c r="T66" s="30"/>
      <c r="U66" s="30" t="e">
        <f>+V66-'10 July - CONTEST Small goups'!$D$82</f>
        <v>#REF!</v>
      </c>
      <c r="V66" s="33" t="e">
        <f>V65+'10 July - CONTEST Small goups'!$D$83</f>
        <v>#REF!</v>
      </c>
    </row>
    <row r="67" spans="1:23" ht="16.8" hidden="1" customHeight="1" x14ac:dyDescent="0.4">
      <c r="A67" s="43"/>
      <c r="B67" s="15" t="s">
        <v>50</v>
      </c>
      <c r="C67" s="15"/>
      <c r="D67" s="9">
        <v>59</v>
      </c>
      <c r="E67" s="16" t="e">
        <f>#REF!-'10 July - CONTEST Small goups'!$D$82</f>
        <v>#REF!</v>
      </c>
      <c r="F67" s="17"/>
      <c r="G67" s="17" t="e">
        <f>+K67-#REF!</f>
        <v>#REF!</v>
      </c>
      <c r="H67" s="17"/>
      <c r="I67" s="17"/>
      <c r="J67" s="17"/>
      <c r="K67" s="17" t="e">
        <f>+L67-#REF!</f>
        <v>#REF!</v>
      </c>
      <c r="L67" s="18" t="e">
        <f t="shared" si="5"/>
        <v>#REF!</v>
      </c>
      <c r="M67" s="19" t="e">
        <f>+L67+'10 July - CONTEST Small goups'!$D$83</f>
        <v>#REF!</v>
      </c>
      <c r="N67" s="28"/>
      <c r="O67" s="29" t="e">
        <f>P67-'10 July - CONTEST Small goups'!$D$81</f>
        <v>#REF!</v>
      </c>
      <c r="P67" s="30" t="e">
        <f>S67-'10 July - CONTEST Small goups'!$D$82</f>
        <v>#REF!</v>
      </c>
      <c r="Q67" s="30"/>
      <c r="R67" s="30"/>
      <c r="S67" s="30" t="e">
        <f>+T67-#REF!</f>
        <v>#REF!</v>
      </c>
      <c r="T67" s="30" t="e">
        <f>+U67-#REF!</f>
        <v>#REF!</v>
      </c>
      <c r="U67" s="30" t="e">
        <f>+V67-'10 July - CONTEST Small goups'!$D$82</f>
        <v>#REF!</v>
      </c>
      <c r="V67" s="33" t="e">
        <f>V66+'10 July - CONTEST Small goups'!$D$83</f>
        <v>#REF!</v>
      </c>
    </row>
    <row r="68" spans="1:23" ht="16.8" hidden="1" customHeight="1" x14ac:dyDescent="0.4">
      <c r="A68" s="43"/>
      <c r="B68" s="8" t="s">
        <v>51</v>
      </c>
      <c r="C68" s="8"/>
      <c r="D68" s="9">
        <v>60</v>
      </c>
      <c r="E68" s="16" t="e">
        <f>F68-'10 July - CONTEST Small goups'!$D$82</f>
        <v>#REF!</v>
      </c>
      <c r="F68" s="17" t="e">
        <f>+#REF!-#REF!</f>
        <v>#REF!</v>
      </c>
      <c r="G68" s="17" t="e">
        <f>+K68-#REF!</f>
        <v>#REF!</v>
      </c>
      <c r="H68" s="17"/>
      <c r="I68" s="17"/>
      <c r="J68" s="17"/>
      <c r="K68" s="17" t="e">
        <f>+L68-#REF!</f>
        <v>#REF!</v>
      </c>
      <c r="L68" s="18" t="e">
        <f t="shared" si="5"/>
        <v>#REF!</v>
      </c>
      <c r="M68" s="19" t="e">
        <f>+L68+'10 July - CONTEST Small goups'!$D$83</f>
        <v>#REF!</v>
      </c>
      <c r="N68" s="28"/>
      <c r="O68" s="29" t="e">
        <f>P68-'10 July - CONTEST Small goups'!$D$81</f>
        <v>#REF!</v>
      </c>
      <c r="P68" s="30" t="e">
        <f>Q68-'10 July - CONTEST Small goups'!$D$82</f>
        <v>#REF!</v>
      </c>
      <c r="Q68" s="30" t="e">
        <f>+R68-#REF!</f>
        <v>#REF!</v>
      </c>
      <c r="R68" s="30" t="e">
        <f>+U68-#REF!</f>
        <v>#REF!</v>
      </c>
      <c r="S68" s="30"/>
      <c r="T68" s="30"/>
      <c r="U68" s="30" t="e">
        <f>+V68-'10 July - CONTEST Small goups'!$D$82</f>
        <v>#REF!</v>
      </c>
      <c r="V68" s="33" t="e">
        <f>V67+'10 July - CONTEST Small goups'!$D$83</f>
        <v>#REF!</v>
      </c>
    </row>
    <row r="69" spans="1:23" ht="16.8" hidden="1" customHeight="1" x14ac:dyDescent="0.4">
      <c r="A69" s="43"/>
      <c r="B69" s="15" t="s">
        <v>52</v>
      </c>
      <c r="C69" s="15"/>
      <c r="D69" s="9">
        <v>61</v>
      </c>
      <c r="E69" s="16" t="e">
        <f>#REF!-'10 July - CONTEST Small goups'!$D$82</f>
        <v>#REF!</v>
      </c>
      <c r="F69" s="17"/>
      <c r="G69" s="17" t="e">
        <f>+K69-#REF!</f>
        <v>#REF!</v>
      </c>
      <c r="H69" s="17"/>
      <c r="I69" s="17"/>
      <c r="J69" s="17"/>
      <c r="K69" s="17" t="e">
        <f>+L69-#REF!</f>
        <v>#REF!</v>
      </c>
      <c r="L69" s="18" t="e">
        <f t="shared" si="5"/>
        <v>#REF!</v>
      </c>
      <c r="M69" s="19" t="e">
        <f>+L69+'10 July - CONTEST Small goups'!$D$83</f>
        <v>#REF!</v>
      </c>
      <c r="N69" s="28"/>
      <c r="O69" s="29" t="e">
        <f>P69-'10 July - CONTEST Small goups'!$D$81</f>
        <v>#REF!</v>
      </c>
      <c r="P69" s="30" t="e">
        <f>S69-'10 July - CONTEST Small goups'!$D$82</f>
        <v>#REF!</v>
      </c>
      <c r="Q69" s="30"/>
      <c r="R69" s="30"/>
      <c r="S69" s="30" t="e">
        <f>+T69-#REF!</f>
        <v>#REF!</v>
      </c>
      <c r="T69" s="30" t="e">
        <f>+U69-#REF!</f>
        <v>#REF!</v>
      </c>
      <c r="U69" s="30" t="e">
        <f>+V69-'10 July - CONTEST Small goups'!$D$82</f>
        <v>#REF!</v>
      </c>
      <c r="V69" s="33" t="e">
        <f>V68+'10 July - CONTEST Small goups'!$D$83</f>
        <v>#REF!</v>
      </c>
    </row>
    <row r="70" spans="1:23" ht="16.8" hidden="1" customHeight="1" x14ac:dyDescent="0.4">
      <c r="A70" s="43"/>
      <c r="B70" s="8" t="s">
        <v>53</v>
      </c>
      <c r="C70" s="8"/>
      <c r="D70" s="9">
        <v>62</v>
      </c>
      <c r="E70" s="16" t="e">
        <f>F70-'10 July - CONTEST Small goups'!$D$82</f>
        <v>#REF!</v>
      </c>
      <c r="F70" s="17" t="e">
        <f>+#REF!-#REF!</f>
        <v>#REF!</v>
      </c>
      <c r="G70" s="17" t="e">
        <f>+K70-#REF!</f>
        <v>#REF!</v>
      </c>
      <c r="H70" s="17"/>
      <c r="I70" s="17"/>
      <c r="J70" s="17"/>
      <c r="K70" s="17" t="e">
        <f>+L70-#REF!</f>
        <v>#REF!</v>
      </c>
      <c r="L70" s="18" t="e">
        <f t="shared" si="5"/>
        <v>#REF!</v>
      </c>
      <c r="M70" s="19" t="e">
        <f>+L70+'10 July - CONTEST Small goups'!$D$83</f>
        <v>#REF!</v>
      </c>
      <c r="N70" s="28"/>
      <c r="O70" s="29" t="e">
        <f>P70-'10 July - CONTEST Small goups'!$D$81</f>
        <v>#REF!</v>
      </c>
      <c r="P70" s="30" t="e">
        <f>Q70-'10 July - CONTEST Small goups'!$D$82</f>
        <v>#REF!</v>
      </c>
      <c r="Q70" s="30" t="e">
        <f>+R70-#REF!</f>
        <v>#REF!</v>
      </c>
      <c r="R70" s="30" t="e">
        <f>+U70-#REF!</f>
        <v>#REF!</v>
      </c>
      <c r="S70" s="30"/>
      <c r="T70" s="30"/>
      <c r="U70" s="30" t="e">
        <f>+V70-'10 July - CONTEST Small goups'!$D$82</f>
        <v>#REF!</v>
      </c>
      <c r="V70" s="33" t="e">
        <f>V69+'10 July - CONTEST Small goups'!$D$83</f>
        <v>#REF!</v>
      </c>
    </row>
    <row r="71" spans="1:23" ht="16.8" hidden="1" customHeight="1" x14ac:dyDescent="0.4">
      <c r="A71" s="43"/>
      <c r="B71" s="15" t="s">
        <v>54</v>
      </c>
      <c r="C71" s="15"/>
      <c r="D71" s="9">
        <v>63</v>
      </c>
      <c r="E71" s="16" t="e">
        <f>#REF!-'10 July - CONTEST Small goups'!$D$82</f>
        <v>#REF!</v>
      </c>
      <c r="F71" s="17"/>
      <c r="G71" s="17" t="e">
        <f>+K71-#REF!</f>
        <v>#REF!</v>
      </c>
      <c r="H71" s="17"/>
      <c r="I71" s="17"/>
      <c r="J71" s="17"/>
      <c r="K71" s="17" t="e">
        <f>+L71-#REF!</f>
        <v>#REF!</v>
      </c>
      <c r="L71" s="18" t="e">
        <f t="shared" si="5"/>
        <v>#REF!</v>
      </c>
      <c r="M71" s="19" t="e">
        <f>+L71+'10 July - CONTEST Small goups'!$D$83</f>
        <v>#REF!</v>
      </c>
      <c r="N71" s="28"/>
      <c r="O71" s="29" t="e">
        <f>P71-'10 July - CONTEST Small goups'!$D$81</f>
        <v>#REF!</v>
      </c>
      <c r="P71" s="30" t="e">
        <f>S71-'10 July - CONTEST Small goups'!$D$82</f>
        <v>#REF!</v>
      </c>
      <c r="Q71" s="30"/>
      <c r="R71" s="30"/>
      <c r="S71" s="30" t="e">
        <f>+T71-#REF!</f>
        <v>#REF!</v>
      </c>
      <c r="T71" s="30" t="e">
        <f>+U71-#REF!</f>
        <v>#REF!</v>
      </c>
      <c r="U71" s="30" t="e">
        <f>+V71-'10 July - CONTEST Small goups'!$D$82</f>
        <v>#REF!</v>
      </c>
      <c r="V71" s="33" t="e">
        <f>V70+'10 July - CONTEST Small goups'!$D$83</f>
        <v>#REF!</v>
      </c>
    </row>
    <row r="72" spans="1:23" ht="16.8" hidden="1" customHeight="1" x14ac:dyDescent="0.4">
      <c r="A72" s="43"/>
      <c r="B72" s="8" t="s">
        <v>55</v>
      </c>
      <c r="C72" s="8"/>
      <c r="D72" s="9">
        <v>64</v>
      </c>
      <c r="E72" s="16" t="e">
        <f>F72-'10 July - CONTEST Small goups'!$D$82</f>
        <v>#REF!</v>
      </c>
      <c r="F72" s="17" t="e">
        <f>+#REF!-#REF!</f>
        <v>#REF!</v>
      </c>
      <c r="G72" s="17" t="e">
        <f>+K72-#REF!</f>
        <v>#REF!</v>
      </c>
      <c r="H72" s="17"/>
      <c r="I72" s="17"/>
      <c r="J72" s="17"/>
      <c r="K72" s="17" t="e">
        <f>+L72-#REF!</f>
        <v>#REF!</v>
      </c>
      <c r="L72" s="18" t="e">
        <f t="shared" si="5"/>
        <v>#REF!</v>
      </c>
      <c r="M72" s="19" t="e">
        <f>+L72+'10 July - CONTEST Small goups'!$D$83</f>
        <v>#REF!</v>
      </c>
      <c r="N72" s="28"/>
      <c r="O72" s="29" t="e">
        <f>P72-'10 July - CONTEST Small goups'!$D$81</f>
        <v>#REF!</v>
      </c>
      <c r="P72" s="30" t="e">
        <f>Q72-'10 July - CONTEST Small goups'!$D$82</f>
        <v>#REF!</v>
      </c>
      <c r="Q72" s="30" t="e">
        <f>+R72-#REF!</f>
        <v>#REF!</v>
      </c>
      <c r="R72" s="30" t="e">
        <f>+U72-#REF!</f>
        <v>#REF!</v>
      </c>
      <c r="S72" s="30"/>
      <c r="T72" s="30"/>
      <c r="U72" s="30" t="e">
        <f>+V72-'10 July - CONTEST Small goups'!$D$82</f>
        <v>#REF!</v>
      </c>
      <c r="V72" s="33" t="e">
        <f>V71+'10 July - CONTEST Small goups'!$D$83</f>
        <v>#REF!</v>
      </c>
    </row>
    <row r="73" spans="1:23" ht="16.8" hidden="1" customHeight="1" x14ac:dyDescent="0.4">
      <c r="A73" s="43"/>
      <c r="B73" s="15" t="s">
        <v>56</v>
      </c>
      <c r="C73" s="15"/>
      <c r="D73" s="9">
        <v>65</v>
      </c>
      <c r="E73" s="16" t="e">
        <f>#REF!-'10 July - CONTEST Small goups'!$D$82</f>
        <v>#REF!</v>
      </c>
      <c r="F73" s="17"/>
      <c r="G73" s="17" t="e">
        <f>+K73-#REF!</f>
        <v>#REF!</v>
      </c>
      <c r="H73" s="17"/>
      <c r="I73" s="17"/>
      <c r="J73" s="17"/>
      <c r="K73" s="17" t="e">
        <f>+L73-#REF!</f>
        <v>#REF!</v>
      </c>
      <c r="L73" s="18" t="e">
        <f t="shared" si="5"/>
        <v>#REF!</v>
      </c>
      <c r="M73" s="19" t="e">
        <f>+L73+'10 July - CONTEST Small goups'!$D$83</f>
        <v>#REF!</v>
      </c>
      <c r="N73" s="28"/>
      <c r="O73" s="29" t="e">
        <f>P73-'10 July - CONTEST Small goups'!$D$81</f>
        <v>#REF!</v>
      </c>
      <c r="P73" s="30" t="e">
        <f>S73-'10 July - CONTEST Small goups'!$D$82</f>
        <v>#REF!</v>
      </c>
      <c r="Q73" s="30"/>
      <c r="R73" s="30"/>
      <c r="S73" s="30" t="e">
        <f>+T73-#REF!</f>
        <v>#REF!</v>
      </c>
      <c r="T73" s="30" t="e">
        <f>+U73-#REF!</f>
        <v>#REF!</v>
      </c>
      <c r="U73" s="30" t="e">
        <f>+V73-'10 July - CONTEST Small goups'!$D$82</f>
        <v>#REF!</v>
      </c>
      <c r="V73" s="33" t="e">
        <f>V72+'10 July - CONTEST Small goups'!$D$83</f>
        <v>#REF!</v>
      </c>
    </row>
    <row r="74" spans="1:23" ht="16.8" hidden="1" customHeight="1" x14ac:dyDescent="0.4">
      <c r="A74" s="43"/>
      <c r="B74" s="8" t="s">
        <v>57</v>
      </c>
      <c r="C74" s="8"/>
      <c r="D74" s="9">
        <v>66</v>
      </c>
      <c r="E74" s="16" t="e">
        <f>F74-'10 July - CONTEST Small goups'!$D$82</f>
        <v>#REF!</v>
      </c>
      <c r="F74" s="17" t="e">
        <f>+#REF!-#REF!</f>
        <v>#REF!</v>
      </c>
      <c r="G74" s="17" t="e">
        <f>+K74-#REF!</f>
        <v>#REF!</v>
      </c>
      <c r="H74" s="17"/>
      <c r="I74" s="17"/>
      <c r="J74" s="17"/>
      <c r="K74" s="17" t="e">
        <f>+L74-#REF!</f>
        <v>#REF!</v>
      </c>
      <c r="L74" s="18" t="e">
        <f t="shared" si="5"/>
        <v>#REF!</v>
      </c>
      <c r="M74" s="19" t="e">
        <f>+L74+'10 July - CONTEST Small goups'!$D$83</f>
        <v>#REF!</v>
      </c>
      <c r="N74" s="32"/>
      <c r="O74" s="29" t="e">
        <f>P74-'10 July - CONTEST Small goups'!$D$81</f>
        <v>#REF!</v>
      </c>
      <c r="P74" s="30" t="e">
        <f>Q74-'10 July - CONTEST Small goups'!$D$82</f>
        <v>#REF!</v>
      </c>
      <c r="Q74" s="30" t="e">
        <f>+R74-#REF!</f>
        <v>#REF!</v>
      </c>
      <c r="R74" s="30" t="e">
        <f>+U74-#REF!</f>
        <v>#REF!</v>
      </c>
      <c r="S74" s="30"/>
      <c r="T74" s="30"/>
      <c r="U74" s="30" t="e">
        <f>+V74-'10 July - CONTEST Small goups'!$D$82</f>
        <v>#REF!</v>
      </c>
      <c r="V74" s="33" t="e">
        <f>V73+'10 July - CONTEST Small goups'!$D$83</f>
        <v>#REF!</v>
      </c>
    </row>
    <row r="75" spans="1:23" ht="16.8" hidden="1" customHeight="1" x14ac:dyDescent="0.4">
      <c r="A75" s="43"/>
      <c r="B75" s="15" t="s">
        <v>58</v>
      </c>
      <c r="C75" s="15"/>
      <c r="D75" s="9">
        <v>67</v>
      </c>
      <c r="E75" s="16" t="e">
        <f>#REF!-'10 July - CONTEST Small goups'!$D$82</f>
        <v>#REF!</v>
      </c>
      <c r="F75" s="17"/>
      <c r="G75" s="17" t="e">
        <f>+K75-#REF!</f>
        <v>#REF!</v>
      </c>
      <c r="H75" s="17"/>
      <c r="I75" s="17"/>
      <c r="J75" s="17"/>
      <c r="K75" s="17" t="e">
        <f>+L75-#REF!</f>
        <v>#REF!</v>
      </c>
      <c r="L75" s="18" t="e">
        <f t="shared" si="5"/>
        <v>#REF!</v>
      </c>
      <c r="M75" s="19" t="e">
        <f>+L75+'10 July - CONTEST Small goups'!$D$83</f>
        <v>#REF!</v>
      </c>
      <c r="N75" s="32"/>
      <c r="O75" s="29"/>
      <c r="P75" s="30"/>
      <c r="Q75" s="30"/>
      <c r="R75" s="30"/>
      <c r="S75" s="30"/>
      <c r="T75" s="30"/>
      <c r="U75" s="30"/>
      <c r="V75" s="33"/>
    </row>
    <row r="76" spans="1:23" ht="16.5" hidden="1" customHeight="1" x14ac:dyDescent="0.4">
      <c r="A76" s="43"/>
      <c r="D76" s="9">
        <v>68</v>
      </c>
      <c r="E76" s="10"/>
      <c r="F76" s="11"/>
      <c r="G76" s="11"/>
      <c r="H76" s="11"/>
      <c r="I76" s="11"/>
      <c r="J76" s="11"/>
      <c r="K76" s="11"/>
      <c r="L76" s="12"/>
      <c r="M76" s="13"/>
      <c r="N76" s="28"/>
      <c r="O76" s="29"/>
      <c r="P76" s="30"/>
      <c r="Q76" s="30"/>
      <c r="R76" s="30"/>
      <c r="S76" s="30"/>
      <c r="T76" s="30"/>
      <c r="U76" s="30"/>
      <c r="V76" s="36" t="s">
        <v>59</v>
      </c>
      <c r="W76" s="20">
        <v>6.25E-2</v>
      </c>
    </row>
    <row r="77" spans="1:23" hidden="1" x14ac:dyDescent="0.4">
      <c r="D77" s="9">
        <v>69</v>
      </c>
      <c r="U77" s="5"/>
      <c r="V77" s="21"/>
    </row>
    <row r="78" spans="1:23" hidden="1" x14ac:dyDescent="0.4">
      <c r="D78" s="9">
        <v>70</v>
      </c>
    </row>
    <row r="79" spans="1:23" ht="21" thickBot="1" x14ac:dyDescent="0.5">
      <c r="B79" s="2"/>
      <c r="C79" s="23"/>
    </row>
    <row r="80" spans="1:23" ht="19.8" thickBot="1" x14ac:dyDescent="0.5">
      <c r="B80" s="448" t="s">
        <v>203</v>
      </c>
      <c r="C80" s="449"/>
      <c r="D80" s="449"/>
      <c r="E80" s="450"/>
      <c r="F80" s="22"/>
      <c r="G80" s="22"/>
      <c r="H80" s="22"/>
      <c r="I80" s="22"/>
      <c r="J80" s="22"/>
      <c r="K80" s="22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2:22" x14ac:dyDescent="0.4">
      <c r="B81" s="207" t="s">
        <v>206</v>
      </c>
      <c r="C81" s="451" t="s">
        <v>146</v>
      </c>
      <c r="D81" s="452"/>
      <c r="E81" s="453"/>
    </row>
    <row r="82" spans="2:22" x14ac:dyDescent="0.4">
      <c r="B82" s="454" t="s">
        <v>207</v>
      </c>
      <c r="C82" s="431" t="s">
        <v>139</v>
      </c>
      <c r="D82" s="432"/>
      <c r="E82" s="208"/>
      <c r="F82" s="22"/>
      <c r="G82" s="22"/>
      <c r="H82" s="22"/>
      <c r="I82" s="22"/>
      <c r="J82" s="22"/>
      <c r="K82" s="22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2:22" x14ac:dyDescent="0.4">
      <c r="B83" s="455"/>
      <c r="C83" s="431" t="s">
        <v>140</v>
      </c>
      <c r="D83" s="432"/>
      <c r="E83" s="208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2:22" x14ac:dyDescent="0.4">
      <c r="B84" s="454" t="s">
        <v>207</v>
      </c>
      <c r="C84" s="445" t="s">
        <v>357</v>
      </c>
      <c r="D84" s="446"/>
      <c r="E84" s="208"/>
    </row>
    <row r="85" spans="2:22" x14ac:dyDescent="0.4">
      <c r="B85" s="455"/>
      <c r="C85" s="445" t="s">
        <v>141</v>
      </c>
      <c r="D85" s="446"/>
      <c r="E85" s="208"/>
    </row>
    <row r="86" spans="2:22" x14ac:dyDescent="0.4">
      <c r="B86" s="209" t="s">
        <v>207</v>
      </c>
      <c r="C86" s="445" t="s">
        <v>144</v>
      </c>
      <c r="D86" s="446"/>
      <c r="E86" s="208"/>
    </row>
    <row r="88" spans="2:22" ht="23.4" x14ac:dyDescent="0.45">
      <c r="B88" s="447" t="s">
        <v>359</v>
      </c>
      <c r="C88" s="447"/>
      <c r="D88" s="447"/>
      <c r="E88" s="447"/>
    </row>
  </sheetData>
  <mergeCells count="22">
    <mergeCell ref="C86:D86"/>
    <mergeCell ref="B88:E88"/>
    <mergeCell ref="C81:E81"/>
    <mergeCell ref="B82:B83"/>
    <mergeCell ref="C82:D82"/>
    <mergeCell ref="C83:D83"/>
    <mergeCell ref="B84:B85"/>
    <mergeCell ref="C84:D84"/>
    <mergeCell ref="C85:D85"/>
    <mergeCell ref="A34:M34"/>
    <mergeCell ref="B35:D35"/>
    <mergeCell ref="B20:D20"/>
    <mergeCell ref="A35:A47"/>
    <mergeCell ref="B80:E80"/>
    <mergeCell ref="B1:V1"/>
    <mergeCell ref="E3:M3"/>
    <mergeCell ref="O3:V3"/>
    <mergeCell ref="A12:A33"/>
    <mergeCell ref="B19:M19"/>
    <mergeCell ref="B5:D5"/>
    <mergeCell ref="A6:A10"/>
    <mergeCell ref="B11:M11"/>
  </mergeCells>
  <conditionalFormatting sqref="V6 V49">
    <cfRule type="cellIs" dxfId="10" priority="7" operator="lessThan">
      <formula>$M$34</formula>
    </cfRule>
    <cfRule type="cellIs" dxfId="9" priority="8" operator="lessThan">
      <formula>#REF!</formula>
    </cfRule>
  </conditionalFormatting>
  <conditionalFormatting sqref="V36">
    <cfRule type="cellIs" dxfId="8" priority="5" operator="lessThan">
      <formula>$M$34</formula>
    </cfRule>
    <cfRule type="cellIs" dxfId="7" priority="6" operator="lessThan">
      <formula>#REF!</formula>
    </cfRule>
  </conditionalFormatting>
  <conditionalFormatting sqref="V63">
    <cfRule type="cellIs" dxfId="6" priority="1" operator="lessThan">
      <formula>$M$34</formula>
    </cfRule>
    <cfRule type="cellIs" dxfId="5" priority="2" operator="lessThan">
      <formula>#REF!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4D292-FF4E-41A9-8B59-B48D6ECB5B0E}">
  <sheetPr>
    <tabColor theme="9" tint="0.79998168889431442"/>
  </sheetPr>
  <dimension ref="A1:AA97"/>
  <sheetViews>
    <sheetView topLeftCell="A36" zoomScale="80" zoomScaleNormal="80" workbookViewId="0">
      <selection activeCell="K88" sqref="K88"/>
    </sheetView>
  </sheetViews>
  <sheetFormatPr defaultColWidth="10.77734375" defaultRowHeight="16.8" x14ac:dyDescent="0.4"/>
  <cols>
    <col min="1" max="1" width="3.77734375" style="1" customWidth="1"/>
    <col min="2" max="2" width="13" style="1" customWidth="1"/>
    <col min="3" max="3" width="43.33203125" style="1" customWidth="1"/>
    <col min="4" max="4" width="15.21875" style="1" customWidth="1"/>
    <col min="5" max="5" width="14.77734375" style="1" customWidth="1"/>
    <col min="6" max="6" width="12.77734375" style="1" customWidth="1"/>
    <col min="7" max="11" width="8.88671875" style="1" customWidth="1"/>
    <col min="12" max="12" width="12.77734375" style="5" customWidth="1"/>
    <col min="13" max="13" width="12.77734375" style="1" customWidth="1"/>
    <col min="14" max="14" width="2.77734375" style="1" hidden="1" customWidth="1"/>
    <col min="15" max="22" width="12.77734375" style="1" hidden="1" customWidth="1"/>
    <col min="23" max="23" width="0" style="1" hidden="1" customWidth="1"/>
    <col min="24" max="24" width="15" style="1" hidden="1" customWidth="1"/>
    <col min="25" max="16384" width="10.77734375" style="1"/>
  </cols>
  <sheetData>
    <row r="1" spans="1:27" ht="23.25" customHeight="1" x14ac:dyDescent="0.4">
      <c r="B1" s="460" t="s">
        <v>290</v>
      </c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  <c r="R1" s="460"/>
      <c r="S1" s="460"/>
      <c r="T1" s="460"/>
      <c r="U1" s="460"/>
      <c r="V1" s="460"/>
    </row>
    <row r="2" spans="1:27" ht="15.75" customHeight="1" thickBot="1" x14ac:dyDescent="0.45">
      <c r="B2" s="215" t="s">
        <v>204</v>
      </c>
      <c r="C2" s="213"/>
    </row>
    <row r="3" spans="1:27" ht="25.2" thickBot="1" x14ac:dyDescent="0.6">
      <c r="E3" s="467" t="s">
        <v>18</v>
      </c>
      <c r="F3" s="468"/>
      <c r="G3" s="468"/>
      <c r="H3" s="468"/>
      <c r="I3" s="468"/>
      <c r="J3" s="468"/>
      <c r="K3" s="468"/>
      <c r="L3" s="468"/>
      <c r="M3" s="469"/>
      <c r="N3" s="6"/>
      <c r="O3" s="423" t="s">
        <v>19</v>
      </c>
      <c r="P3" s="424"/>
      <c r="Q3" s="424"/>
      <c r="R3" s="424"/>
      <c r="S3" s="424"/>
      <c r="T3" s="424"/>
      <c r="U3" s="424"/>
      <c r="V3" s="425"/>
    </row>
    <row r="4" spans="1:27" s="7" customFormat="1" ht="51" thickBot="1" x14ac:dyDescent="0.35">
      <c r="B4" s="364" t="s">
        <v>0</v>
      </c>
      <c r="C4" s="153" t="s">
        <v>147</v>
      </c>
      <c r="D4" s="54" t="s">
        <v>20</v>
      </c>
      <c r="E4" s="59" t="s">
        <v>66</v>
      </c>
      <c r="F4" s="60" t="s">
        <v>61</v>
      </c>
      <c r="G4" s="61" t="s">
        <v>62</v>
      </c>
      <c r="H4" s="62" t="s">
        <v>63</v>
      </c>
      <c r="I4" s="62" t="s">
        <v>64</v>
      </c>
      <c r="J4" s="63" t="s">
        <v>65</v>
      </c>
      <c r="K4" s="64" t="s">
        <v>26</v>
      </c>
      <c r="L4" s="59" t="s">
        <v>27</v>
      </c>
      <c r="M4" s="59" t="s">
        <v>28</v>
      </c>
      <c r="O4" s="25" t="s">
        <v>29</v>
      </c>
      <c r="P4" s="26" t="s">
        <v>21</v>
      </c>
      <c r="Q4" s="26" t="s">
        <v>22</v>
      </c>
      <c r="R4" s="26" t="s">
        <v>23</v>
      </c>
      <c r="S4" s="26" t="s">
        <v>24</v>
      </c>
      <c r="T4" s="26" t="s">
        <v>25</v>
      </c>
      <c r="U4" s="26" t="s">
        <v>26</v>
      </c>
      <c r="V4" s="27" t="s">
        <v>30</v>
      </c>
    </row>
    <row r="5" spans="1:27" ht="16.8" customHeight="1" x14ac:dyDescent="0.4">
      <c r="A5" s="465" t="s">
        <v>102</v>
      </c>
      <c r="B5" s="8" t="s">
        <v>185</v>
      </c>
      <c r="C5" s="348" t="s">
        <v>189</v>
      </c>
      <c r="D5" s="50">
        <v>1</v>
      </c>
      <c r="E5" s="65">
        <v>0.31388888888888888</v>
      </c>
      <c r="F5" s="66"/>
      <c r="G5" s="67">
        <v>0.32361111111111113</v>
      </c>
      <c r="H5" s="68"/>
      <c r="I5" s="68"/>
      <c r="J5" s="66"/>
      <c r="K5" s="65">
        <v>0.33124999999999999</v>
      </c>
      <c r="L5" s="70">
        <v>0.33333333333333331</v>
      </c>
      <c r="M5" s="71">
        <v>0.33819444444444446</v>
      </c>
      <c r="N5" s="28"/>
      <c r="O5" s="29" t="e">
        <f>P5-#REF!</f>
        <v>#REF!</v>
      </c>
      <c r="P5" s="30" t="e">
        <f>Q5-#REF!</f>
        <v>#REF!</v>
      </c>
      <c r="Q5" s="30" t="e">
        <f>+R5-#REF!</f>
        <v>#REF!</v>
      </c>
      <c r="R5" s="30" t="e">
        <f>+U5-#REF!</f>
        <v>#REF!</v>
      </c>
      <c r="S5" s="30"/>
      <c r="T5" s="30"/>
      <c r="U5" s="30" t="e">
        <f>+V5-#REF!</f>
        <v>#REF!</v>
      </c>
      <c r="V5" s="31">
        <v>0.5625</v>
      </c>
    </row>
    <row r="6" spans="1:27" x14ac:dyDescent="0.4">
      <c r="A6" s="466"/>
      <c r="B6" s="8" t="s">
        <v>179</v>
      </c>
      <c r="C6" s="40" t="s">
        <v>180</v>
      </c>
      <c r="D6" s="55">
        <v>2</v>
      </c>
      <c r="E6" s="72"/>
      <c r="F6" s="73">
        <v>0.31874999999999998</v>
      </c>
      <c r="G6" s="74"/>
      <c r="H6" s="75">
        <v>0.32847222222222222</v>
      </c>
      <c r="I6" s="75"/>
      <c r="J6" s="73"/>
      <c r="K6" s="72">
        <v>0.33611111111111114</v>
      </c>
      <c r="L6" s="77">
        <f>+M5</f>
        <v>0.33819444444444446</v>
      </c>
      <c r="M6" s="78">
        <v>0.34305555555555556</v>
      </c>
      <c r="N6" s="32"/>
      <c r="O6" s="29" t="e">
        <f>P6-#REF!</f>
        <v>#REF!</v>
      </c>
      <c r="P6" s="30" t="e">
        <f>S6-#REF!</f>
        <v>#REF!</v>
      </c>
      <c r="Q6" s="30"/>
      <c r="R6" s="30"/>
      <c r="S6" s="30" t="e">
        <f>+T6-#REF!</f>
        <v>#REF!</v>
      </c>
      <c r="T6" s="30" t="e">
        <f>+U6-#REF!</f>
        <v>#REF!</v>
      </c>
      <c r="U6" s="30" t="e">
        <f>+V6-#REF!</f>
        <v>#REF!</v>
      </c>
      <c r="V6" s="33" t="e">
        <f>V5+#REF!</f>
        <v>#REF!</v>
      </c>
    </row>
    <row r="7" spans="1:27" x14ac:dyDescent="0.4">
      <c r="A7" s="466"/>
      <c r="B7" s="56" t="s">
        <v>187</v>
      </c>
      <c r="C7" s="40" t="s">
        <v>191</v>
      </c>
      <c r="D7" s="9">
        <v>3</v>
      </c>
      <c r="E7" s="72">
        <v>0.32361111111111113</v>
      </c>
      <c r="F7" s="73"/>
      <c r="G7" s="74"/>
      <c r="H7" s="75"/>
      <c r="I7" s="75">
        <v>0.33333333333333331</v>
      </c>
      <c r="J7" s="73"/>
      <c r="K7" s="72">
        <v>0.34097222222222223</v>
      </c>
      <c r="L7" s="77">
        <v>0.34305555555555556</v>
      </c>
      <c r="M7" s="78">
        <v>0.34791666666666665</v>
      </c>
      <c r="N7" s="28"/>
      <c r="O7" s="29" t="e">
        <f>P7-#REF!</f>
        <v>#REF!</v>
      </c>
      <c r="P7" s="30" t="e">
        <f>Q7-#REF!</f>
        <v>#REF!</v>
      </c>
      <c r="Q7" s="30" t="e">
        <f>+R7-#REF!</f>
        <v>#REF!</v>
      </c>
      <c r="R7" s="30" t="e">
        <f>+U7-#REF!</f>
        <v>#REF!</v>
      </c>
      <c r="S7" s="30"/>
      <c r="T7" s="30"/>
      <c r="U7" s="30" t="e">
        <f>+V7-#REF!</f>
        <v>#REF!</v>
      </c>
      <c r="V7" s="33" t="e">
        <f>V6+#REF!</f>
        <v>#REF!</v>
      </c>
    </row>
    <row r="8" spans="1:27" x14ac:dyDescent="0.4">
      <c r="A8" s="466"/>
      <c r="B8" s="56" t="s">
        <v>188</v>
      </c>
      <c r="C8" s="40" t="s">
        <v>192</v>
      </c>
      <c r="D8" s="42">
        <v>4</v>
      </c>
      <c r="E8" s="72"/>
      <c r="F8" s="73">
        <v>0.32847222222222222</v>
      </c>
      <c r="G8" s="74"/>
      <c r="H8" s="75"/>
      <c r="I8" s="75"/>
      <c r="J8" s="73">
        <v>0.33819444444444446</v>
      </c>
      <c r="K8" s="72">
        <v>0.34583333333333333</v>
      </c>
      <c r="L8" s="77">
        <v>0.34791666666666665</v>
      </c>
      <c r="M8" s="78">
        <v>0.3527777777777778</v>
      </c>
      <c r="N8" s="32"/>
      <c r="O8" s="29" t="e">
        <f>P8-#REF!</f>
        <v>#REF!</v>
      </c>
      <c r="P8" s="30" t="e">
        <f>S8-#REF!</f>
        <v>#REF!</v>
      </c>
      <c r="Q8" s="30"/>
      <c r="R8" s="30"/>
      <c r="S8" s="30" t="e">
        <f>+T8-#REF!</f>
        <v>#REF!</v>
      </c>
      <c r="T8" s="30" t="e">
        <f>+U8-#REF!</f>
        <v>#REF!</v>
      </c>
      <c r="U8" s="30" t="e">
        <f>+V8-#REF!</f>
        <v>#REF!</v>
      </c>
      <c r="V8" s="33" t="e">
        <f>V7+#REF!</f>
        <v>#REF!</v>
      </c>
    </row>
    <row r="9" spans="1:27" x14ac:dyDescent="0.4">
      <c r="A9" s="466"/>
      <c r="B9" s="8" t="s">
        <v>155</v>
      </c>
      <c r="C9" s="347" t="s">
        <v>150</v>
      </c>
      <c r="D9" s="9">
        <v>5</v>
      </c>
      <c r="E9" s="72">
        <v>0.33333333333333331</v>
      </c>
      <c r="F9" s="73"/>
      <c r="G9" s="74">
        <v>0.34305555555555556</v>
      </c>
      <c r="H9" s="75"/>
      <c r="I9" s="75"/>
      <c r="J9" s="73"/>
      <c r="K9" s="72">
        <v>0.35069444444444442</v>
      </c>
      <c r="L9" s="77">
        <v>0.3527777777777778</v>
      </c>
      <c r="M9" s="78">
        <v>0.3576388888888889</v>
      </c>
      <c r="N9" s="32"/>
      <c r="O9" s="29"/>
      <c r="P9" s="30"/>
      <c r="Q9" s="30"/>
      <c r="R9" s="30"/>
      <c r="S9" s="30"/>
      <c r="T9" s="30"/>
      <c r="U9" s="30"/>
      <c r="V9" s="33"/>
    </row>
    <row r="10" spans="1:27" x14ac:dyDescent="0.4">
      <c r="A10" s="466"/>
      <c r="B10" s="56" t="s">
        <v>186</v>
      </c>
      <c r="C10" s="40" t="s">
        <v>190</v>
      </c>
      <c r="D10" s="42">
        <v>6</v>
      </c>
      <c r="E10" s="72"/>
      <c r="F10" s="73">
        <v>0.33819444444444446</v>
      </c>
      <c r="G10" s="74"/>
      <c r="H10" s="75">
        <v>0.34791666666666665</v>
      </c>
      <c r="I10" s="75"/>
      <c r="J10" s="73"/>
      <c r="K10" s="72">
        <v>0.35555555555555557</v>
      </c>
      <c r="L10" s="77">
        <v>0.3576388888888889</v>
      </c>
      <c r="M10" s="78">
        <v>0.36249999999999999</v>
      </c>
      <c r="N10" s="32"/>
      <c r="O10" s="29"/>
      <c r="P10" s="30"/>
      <c r="Q10" s="30"/>
      <c r="R10" s="30"/>
      <c r="S10" s="30"/>
      <c r="T10" s="30"/>
      <c r="U10" s="30"/>
      <c r="V10" s="33"/>
      <c r="Z10" s="154"/>
      <c r="AA10" s="155"/>
    </row>
    <row r="11" spans="1:27" x14ac:dyDescent="0.4">
      <c r="A11" s="466"/>
      <c r="B11" s="136" t="s">
        <v>241</v>
      </c>
      <c r="C11" s="356" t="s">
        <v>288</v>
      </c>
      <c r="D11" s="133">
        <v>7</v>
      </c>
      <c r="E11" s="72">
        <v>0.34305555555555556</v>
      </c>
      <c r="F11" s="73"/>
      <c r="G11" s="74"/>
      <c r="H11" s="75"/>
      <c r="I11" s="75">
        <v>0.3527777777777778</v>
      </c>
      <c r="J11" s="73"/>
      <c r="K11" s="72">
        <v>0.36041666666666666</v>
      </c>
      <c r="L11" s="77">
        <v>0.36249999999999999</v>
      </c>
      <c r="M11" s="78">
        <v>0.36736111111111114</v>
      </c>
      <c r="N11" s="32"/>
      <c r="O11" s="29"/>
      <c r="P11" s="30"/>
      <c r="Q11" s="30"/>
      <c r="R11" s="30"/>
      <c r="S11" s="30"/>
      <c r="T11" s="30"/>
      <c r="U11" s="30"/>
      <c r="V11" s="33"/>
    </row>
    <row r="12" spans="1:27" x14ac:dyDescent="0.4">
      <c r="A12" s="466"/>
      <c r="B12" s="148" t="s">
        <v>286</v>
      </c>
      <c r="C12" s="356" t="s">
        <v>287</v>
      </c>
      <c r="D12" s="146">
        <v>8</v>
      </c>
      <c r="E12" s="72"/>
      <c r="F12" s="73">
        <v>0.34791666666666665</v>
      </c>
      <c r="G12" s="74"/>
      <c r="H12" s="75"/>
      <c r="I12" s="75"/>
      <c r="J12" s="73">
        <v>0.3576388888888889</v>
      </c>
      <c r="K12" s="72">
        <v>0.36527777777777776</v>
      </c>
      <c r="L12" s="77">
        <v>0.36736111111111114</v>
      </c>
      <c r="M12" s="78">
        <v>0.37222222222222223</v>
      </c>
      <c r="N12" s="32"/>
      <c r="O12" s="29"/>
      <c r="P12" s="30"/>
      <c r="Q12" s="30"/>
      <c r="R12" s="30"/>
      <c r="S12" s="30"/>
      <c r="T12" s="30"/>
      <c r="U12" s="30"/>
      <c r="V12" s="33"/>
    </row>
    <row r="13" spans="1:27" x14ac:dyDescent="0.4">
      <c r="A13" s="466"/>
      <c r="B13" s="148" t="s">
        <v>242</v>
      </c>
      <c r="C13" s="356" t="s">
        <v>243</v>
      </c>
      <c r="D13" s="133">
        <v>9</v>
      </c>
      <c r="E13" s="72">
        <v>0.3527777777777778</v>
      </c>
      <c r="F13" s="73"/>
      <c r="G13" s="74">
        <v>0.36249999999999999</v>
      </c>
      <c r="H13" s="75"/>
      <c r="I13" s="75"/>
      <c r="J13" s="73"/>
      <c r="K13" s="72">
        <v>0.37013888888888891</v>
      </c>
      <c r="L13" s="77">
        <v>0.37222222222222223</v>
      </c>
      <c r="M13" s="78">
        <v>0.37708333333333333</v>
      </c>
      <c r="N13" s="32"/>
      <c r="O13" s="29"/>
      <c r="P13" s="30"/>
      <c r="Q13" s="30"/>
      <c r="R13" s="30"/>
      <c r="S13" s="30"/>
      <c r="T13" s="30"/>
      <c r="U13" s="30"/>
      <c r="V13" s="33"/>
      <c r="Z13" s="134"/>
      <c r="AA13" s="135"/>
    </row>
    <row r="14" spans="1:27" x14ac:dyDescent="0.4">
      <c r="A14" s="466"/>
      <c r="B14" s="148" t="s">
        <v>237</v>
      </c>
      <c r="C14" s="355" t="s">
        <v>238</v>
      </c>
      <c r="D14" s="133">
        <v>10</v>
      </c>
      <c r="E14" s="72"/>
      <c r="F14" s="73">
        <v>0.3576388888888889</v>
      </c>
      <c r="G14" s="74"/>
      <c r="H14" s="75">
        <v>0.36736111111111114</v>
      </c>
      <c r="I14" s="75"/>
      <c r="J14" s="73"/>
      <c r="K14" s="72">
        <v>0.375</v>
      </c>
      <c r="L14" s="77">
        <v>0.37708333333333333</v>
      </c>
      <c r="M14" s="78">
        <v>0.38194444444444442</v>
      </c>
      <c r="N14" s="32"/>
      <c r="O14" s="29"/>
      <c r="P14" s="30"/>
      <c r="Q14" s="30"/>
      <c r="R14" s="30"/>
      <c r="S14" s="30"/>
      <c r="T14" s="30"/>
      <c r="U14" s="30"/>
      <c r="V14" s="33"/>
      <c r="Z14" s="154"/>
      <c r="AA14" s="155"/>
    </row>
    <row r="15" spans="1:27" x14ac:dyDescent="0.4">
      <c r="A15" s="466"/>
      <c r="B15" s="134" t="s">
        <v>239</v>
      </c>
      <c r="C15" s="356" t="s">
        <v>240</v>
      </c>
      <c r="D15" s="146">
        <v>11</v>
      </c>
      <c r="E15" s="72">
        <v>0.36249999999999999</v>
      </c>
      <c r="F15" s="73"/>
      <c r="G15" s="74"/>
      <c r="H15" s="75"/>
      <c r="I15" s="75">
        <v>0.37222222222222223</v>
      </c>
      <c r="J15" s="73"/>
      <c r="K15" s="72">
        <v>0.37986111111111109</v>
      </c>
      <c r="L15" s="77">
        <v>0.38194444444444442</v>
      </c>
      <c r="M15" s="78">
        <v>0.38680555555555557</v>
      </c>
      <c r="N15" s="32"/>
      <c r="O15" s="29" t="e">
        <f>P15-#REF!</f>
        <v>#REF!</v>
      </c>
      <c r="P15" s="30" t="e">
        <f>Q15-#REF!</f>
        <v>#REF!</v>
      </c>
      <c r="Q15" s="30" t="e">
        <f>+R15-#REF!</f>
        <v>#REF!</v>
      </c>
      <c r="R15" s="30" t="e">
        <f>+U15-#REF!</f>
        <v>#REF!</v>
      </c>
      <c r="S15" s="30"/>
      <c r="T15" s="30"/>
      <c r="U15" s="30" t="e">
        <f>+V15-#REF!</f>
        <v>#REF!</v>
      </c>
      <c r="V15" s="33" t="e">
        <f>V8+#REF!</f>
        <v>#REF!</v>
      </c>
    </row>
    <row r="16" spans="1:27" x14ac:dyDescent="0.4">
      <c r="A16" s="466"/>
      <c r="B16" s="148" t="s">
        <v>291</v>
      </c>
      <c r="C16" s="355" t="s">
        <v>292</v>
      </c>
      <c r="D16" s="133">
        <v>12</v>
      </c>
      <c r="E16" s="72"/>
      <c r="F16" s="73">
        <v>0.36736111111111114</v>
      </c>
      <c r="G16" s="74"/>
      <c r="H16" s="75"/>
      <c r="I16" s="75"/>
      <c r="J16" s="73">
        <v>0.37708333333333333</v>
      </c>
      <c r="K16" s="72">
        <v>0.38472222222222224</v>
      </c>
      <c r="L16" s="77">
        <v>0.38680555555555557</v>
      </c>
      <c r="M16" s="78">
        <v>0.39166666666666666</v>
      </c>
      <c r="N16" s="32"/>
      <c r="O16" s="29" t="e">
        <f>P16-#REF!</f>
        <v>#REF!</v>
      </c>
      <c r="P16" s="30" t="e">
        <f>S16-#REF!</f>
        <v>#REF!</v>
      </c>
      <c r="Q16" s="30"/>
      <c r="R16" s="30"/>
      <c r="S16" s="30" t="e">
        <f>+T16-#REF!</f>
        <v>#REF!</v>
      </c>
      <c r="T16" s="30" t="e">
        <f>+U16-#REF!</f>
        <v>#REF!</v>
      </c>
      <c r="U16" s="30" t="e">
        <f>+V16-#REF!</f>
        <v>#REF!</v>
      </c>
      <c r="V16" s="33" t="e">
        <f>V15+#REF!</f>
        <v>#REF!</v>
      </c>
    </row>
    <row r="17" spans="1:23" x14ac:dyDescent="0.4">
      <c r="A17" s="466"/>
      <c r="B17" s="148" t="s">
        <v>293</v>
      </c>
      <c r="C17" s="365" t="s">
        <v>294</v>
      </c>
      <c r="D17" s="133">
        <v>13</v>
      </c>
      <c r="E17" s="72">
        <v>0.37222222222222223</v>
      </c>
      <c r="F17" s="73"/>
      <c r="G17" s="74">
        <v>0.38194444444444442</v>
      </c>
      <c r="H17" s="75"/>
      <c r="I17" s="75"/>
      <c r="J17" s="73"/>
      <c r="K17" s="72">
        <v>0.38958333333333334</v>
      </c>
      <c r="L17" s="77">
        <v>0.39166666666666666</v>
      </c>
      <c r="M17" s="78">
        <v>0.39652777777777776</v>
      </c>
      <c r="N17" s="32"/>
      <c r="O17" s="29"/>
      <c r="P17" s="30"/>
      <c r="Q17" s="30"/>
      <c r="R17" s="30"/>
      <c r="S17" s="30"/>
      <c r="T17" s="30"/>
      <c r="U17" s="30"/>
      <c r="V17" s="33"/>
    </row>
    <row r="18" spans="1:23" s="154" customFormat="1" ht="17.399999999999999" thickBot="1" x14ac:dyDescent="0.45">
      <c r="A18" s="466"/>
      <c r="B18" s="145" t="s">
        <v>272</v>
      </c>
      <c r="C18" s="376" t="s">
        <v>273</v>
      </c>
      <c r="D18" s="377">
        <v>14</v>
      </c>
      <c r="E18" s="387"/>
      <c r="F18" s="388">
        <v>0.37708333333333333</v>
      </c>
      <c r="G18" s="389"/>
      <c r="H18" s="390"/>
      <c r="I18" s="390">
        <v>0.38680555555555557</v>
      </c>
      <c r="J18" s="388"/>
      <c r="K18" s="387">
        <v>0.39444444444444443</v>
      </c>
      <c r="L18" s="391">
        <v>0.39652777777777776</v>
      </c>
      <c r="M18" s="392">
        <v>0.40138888888888891</v>
      </c>
      <c r="N18" s="393"/>
      <c r="O18" s="29" t="e">
        <f>P18-#REF!</f>
        <v>#REF!</v>
      </c>
      <c r="P18" s="30" t="e">
        <f>Q18-#REF!</f>
        <v>#REF!</v>
      </c>
      <c r="Q18" s="30" t="e">
        <f>+R18-#REF!</f>
        <v>#REF!</v>
      </c>
      <c r="R18" s="30" t="e">
        <f>+U18-#REF!</f>
        <v>#REF!</v>
      </c>
      <c r="S18" s="30"/>
      <c r="T18" s="30"/>
      <c r="U18" s="30" t="e">
        <f>+V18-#REF!</f>
        <v>#REF!</v>
      </c>
      <c r="V18" s="33" t="e">
        <f>V16+#REF!</f>
        <v>#REF!</v>
      </c>
    </row>
    <row r="19" spans="1:23" ht="19.8" thickBot="1" x14ac:dyDescent="0.45">
      <c r="A19" s="466"/>
      <c r="B19" s="457" t="s">
        <v>382</v>
      </c>
      <c r="C19" s="458"/>
      <c r="D19" s="458"/>
      <c r="E19" s="458"/>
      <c r="F19" s="458"/>
      <c r="G19" s="458"/>
      <c r="H19" s="458"/>
      <c r="I19" s="458"/>
      <c r="J19" s="458"/>
      <c r="K19" s="458"/>
      <c r="L19" s="458"/>
      <c r="M19" s="458"/>
      <c r="N19" s="459"/>
      <c r="O19" s="29"/>
      <c r="P19" s="30"/>
      <c r="Q19" s="30"/>
      <c r="R19" s="30"/>
      <c r="S19" s="30"/>
      <c r="T19" s="30"/>
      <c r="U19" s="30"/>
      <c r="V19" s="33"/>
    </row>
    <row r="20" spans="1:23" x14ac:dyDescent="0.4">
      <c r="A20" s="466"/>
      <c r="B20" s="148" t="s">
        <v>244</v>
      </c>
      <c r="C20" s="359" t="s">
        <v>245</v>
      </c>
      <c r="D20" s="146">
        <v>15</v>
      </c>
      <c r="E20" s="84"/>
      <c r="F20" s="73">
        <v>0.3840277777777778</v>
      </c>
      <c r="G20" s="74"/>
      <c r="H20" s="75">
        <v>0.39374999999999999</v>
      </c>
      <c r="I20" s="75"/>
      <c r="J20" s="73"/>
      <c r="K20" s="85">
        <v>0.40138888888888891</v>
      </c>
      <c r="L20" s="77">
        <v>0.40347222222222223</v>
      </c>
      <c r="M20" s="86">
        <v>0.40833333333333333</v>
      </c>
      <c r="N20" s="32"/>
      <c r="O20" s="29" t="e">
        <f>P20-#REF!</f>
        <v>#REF!</v>
      </c>
      <c r="P20" s="30" t="e">
        <f>S20-#REF!</f>
        <v>#REF!</v>
      </c>
      <c r="Q20" s="30"/>
      <c r="R20" s="30"/>
      <c r="S20" s="30" t="e">
        <f>+T20-#REF!</f>
        <v>#REF!</v>
      </c>
      <c r="T20" s="30" t="e">
        <f>+U20-#REF!</f>
        <v>#REF!</v>
      </c>
      <c r="U20" s="30" t="e">
        <f>+V20-#REF!</f>
        <v>#REF!</v>
      </c>
      <c r="V20" s="33" t="e">
        <f>V18+#REF!</f>
        <v>#REF!</v>
      </c>
    </row>
    <row r="21" spans="1:23" x14ac:dyDescent="0.4">
      <c r="A21" s="466"/>
      <c r="B21" s="149" t="s">
        <v>236</v>
      </c>
      <c r="C21" s="355" t="s">
        <v>246</v>
      </c>
      <c r="D21" s="133">
        <v>16</v>
      </c>
      <c r="E21" s="72">
        <v>0.3888888888888889</v>
      </c>
      <c r="F21" s="87"/>
      <c r="G21" s="81"/>
      <c r="H21" s="82"/>
      <c r="I21" s="82">
        <v>0.39861111111111114</v>
      </c>
      <c r="J21" s="83"/>
      <c r="K21" s="76">
        <v>0.40625</v>
      </c>
      <c r="L21" s="88">
        <v>0.40833333333333333</v>
      </c>
      <c r="M21" s="78">
        <v>0.41319444444444442</v>
      </c>
      <c r="N21" s="32"/>
      <c r="O21" s="29" t="e">
        <f>P21-#REF!</f>
        <v>#REF!</v>
      </c>
      <c r="P21" s="30" t="e">
        <f>Q21-#REF!</f>
        <v>#REF!</v>
      </c>
      <c r="Q21" s="30" t="e">
        <f>+R21-#REF!</f>
        <v>#REF!</v>
      </c>
      <c r="R21" s="30" t="e">
        <f>+U21-#REF!</f>
        <v>#REF!</v>
      </c>
      <c r="S21" s="30"/>
      <c r="T21" s="30"/>
      <c r="U21" s="30" t="e">
        <f>+V21-#REF!</f>
        <v>#REF!</v>
      </c>
      <c r="V21" s="33" t="e">
        <f>V20+#REF!</f>
        <v>#REF!</v>
      </c>
    </row>
    <row r="22" spans="1:23" x14ac:dyDescent="0.4">
      <c r="A22" s="466"/>
      <c r="B22" s="148" t="s">
        <v>295</v>
      </c>
      <c r="C22" s="355" t="s">
        <v>296</v>
      </c>
      <c r="D22" s="133">
        <v>17</v>
      </c>
      <c r="E22" s="72"/>
      <c r="F22" s="80">
        <v>0.39374999999999999</v>
      </c>
      <c r="G22" s="74"/>
      <c r="H22" s="75"/>
      <c r="I22" s="75"/>
      <c r="J22" s="73">
        <v>0.40347222222222223</v>
      </c>
      <c r="K22" s="76">
        <v>0.41180555555555554</v>
      </c>
      <c r="L22" s="77">
        <v>0.41319444444444442</v>
      </c>
      <c r="M22" s="78">
        <v>0.41805555555555557</v>
      </c>
      <c r="N22" s="32"/>
      <c r="O22" s="29" t="e">
        <f>P22-#REF!</f>
        <v>#REF!</v>
      </c>
      <c r="P22" s="30" t="e">
        <f>S22-#REF!</f>
        <v>#REF!</v>
      </c>
      <c r="Q22" s="30"/>
      <c r="R22" s="30"/>
      <c r="S22" s="30" t="e">
        <f>+T22-#REF!</f>
        <v>#REF!</v>
      </c>
      <c r="T22" s="30" t="e">
        <f>+U22-#REF!</f>
        <v>#REF!</v>
      </c>
      <c r="U22" s="30" t="e">
        <f>+V22-#REF!</f>
        <v>#REF!</v>
      </c>
      <c r="V22" s="33" t="e">
        <f>V21+#REF!</f>
        <v>#REF!</v>
      </c>
    </row>
    <row r="23" spans="1:23" x14ac:dyDescent="0.4">
      <c r="A23" s="466"/>
      <c r="B23" s="148" t="s">
        <v>249</v>
      </c>
      <c r="C23" s="355" t="s">
        <v>250</v>
      </c>
      <c r="D23" s="146">
        <v>18</v>
      </c>
      <c r="E23" s="72">
        <v>0.39861111111111114</v>
      </c>
      <c r="F23" s="80"/>
      <c r="G23" s="74">
        <v>0.40833333333333333</v>
      </c>
      <c r="H23" s="75"/>
      <c r="I23" s="75"/>
      <c r="J23" s="73"/>
      <c r="K23" s="76">
        <v>0.41597222222222224</v>
      </c>
      <c r="L23" s="77">
        <v>0.41805555555555557</v>
      </c>
      <c r="M23" s="78">
        <v>0.42291666666666666</v>
      </c>
      <c r="N23" s="32"/>
      <c r="O23" s="29" t="e">
        <f>P23-#REF!</f>
        <v>#REF!</v>
      </c>
      <c r="P23" s="30" t="e">
        <f>Q23-#REF!</f>
        <v>#REF!</v>
      </c>
      <c r="Q23" s="30" t="e">
        <f>+R23-#REF!</f>
        <v>#REF!</v>
      </c>
      <c r="R23" s="30" t="e">
        <f>+U23-#REF!</f>
        <v>#REF!</v>
      </c>
      <c r="S23" s="30"/>
      <c r="T23" s="30"/>
      <c r="U23" s="30" t="e">
        <f>+V23-#REF!</f>
        <v>#REF!</v>
      </c>
      <c r="V23" s="33" t="e">
        <f>V22+#REF!</f>
        <v>#REF!</v>
      </c>
    </row>
    <row r="24" spans="1:23" x14ac:dyDescent="0.4">
      <c r="A24" s="466"/>
      <c r="B24" s="136" t="s">
        <v>253</v>
      </c>
      <c r="C24" s="356" t="s">
        <v>254</v>
      </c>
      <c r="D24" s="133">
        <v>19</v>
      </c>
      <c r="E24" s="72"/>
      <c r="F24" s="80">
        <v>0.40347222222222223</v>
      </c>
      <c r="G24" s="74"/>
      <c r="H24" s="75">
        <v>0.41319444444444442</v>
      </c>
      <c r="I24" s="75"/>
      <c r="J24" s="73"/>
      <c r="K24" s="76">
        <v>0.42083333333333334</v>
      </c>
      <c r="L24" s="77">
        <v>0.42291666666666666</v>
      </c>
      <c r="M24" s="78">
        <v>0.42777777777777776</v>
      </c>
      <c r="N24" s="32"/>
      <c r="O24" s="29" t="e">
        <f>P24-#REF!</f>
        <v>#REF!</v>
      </c>
      <c r="P24" s="30" t="e">
        <f>S24-#REF!</f>
        <v>#REF!</v>
      </c>
      <c r="Q24" s="30"/>
      <c r="R24" s="30"/>
      <c r="S24" s="30" t="e">
        <f>+T24-#REF!</f>
        <v>#REF!</v>
      </c>
      <c r="T24" s="30" t="e">
        <f>+U24-#REF!</f>
        <v>#REF!</v>
      </c>
      <c r="U24" s="30" t="e">
        <f>+V24-#REF!</f>
        <v>#REF!</v>
      </c>
      <c r="V24" s="33" t="e">
        <f>V23+#REF!</f>
        <v>#REF!</v>
      </c>
    </row>
    <row r="25" spans="1:23" x14ac:dyDescent="0.4">
      <c r="A25" s="466"/>
      <c r="B25" s="149" t="s">
        <v>297</v>
      </c>
      <c r="C25" s="355" t="s">
        <v>298</v>
      </c>
      <c r="D25" s="133">
        <v>20</v>
      </c>
      <c r="E25" s="72">
        <v>0.40833333333333333</v>
      </c>
      <c r="F25" s="80"/>
      <c r="G25" s="74"/>
      <c r="H25" s="75"/>
      <c r="I25" s="75">
        <v>0.41805555555555557</v>
      </c>
      <c r="J25" s="73"/>
      <c r="K25" s="76">
        <v>0.42569444444444443</v>
      </c>
      <c r="L25" s="77">
        <v>0.42777777777777776</v>
      </c>
      <c r="M25" s="78">
        <v>0.43263888888888891</v>
      </c>
      <c r="N25" s="32"/>
      <c r="O25" s="29" t="e">
        <f>P25-#REF!</f>
        <v>#REF!</v>
      </c>
      <c r="P25" s="30" t="e">
        <f>Q25-#REF!</f>
        <v>#REF!</v>
      </c>
      <c r="Q25" s="30" t="e">
        <f>+R25-#REF!</f>
        <v>#REF!</v>
      </c>
      <c r="R25" s="30" t="e">
        <f>+U25-#REF!</f>
        <v>#REF!</v>
      </c>
      <c r="S25" s="30"/>
      <c r="T25" s="30"/>
      <c r="U25" s="30" t="e">
        <f>+V25-#REF!</f>
        <v>#REF!</v>
      </c>
      <c r="V25" s="33" t="e">
        <f>V24+#REF!</f>
        <v>#REF!</v>
      </c>
    </row>
    <row r="26" spans="1:23" x14ac:dyDescent="0.4">
      <c r="A26" s="466"/>
      <c r="B26" s="148" t="s">
        <v>299</v>
      </c>
      <c r="C26" s="355" t="s">
        <v>300</v>
      </c>
      <c r="D26" s="146">
        <v>21</v>
      </c>
      <c r="E26" s="72"/>
      <c r="F26" s="80">
        <v>0.41319444444444442</v>
      </c>
      <c r="G26" s="74"/>
      <c r="H26" s="75"/>
      <c r="I26" s="75"/>
      <c r="J26" s="73">
        <v>0.42291666666666666</v>
      </c>
      <c r="K26" s="76">
        <v>0.43055555555555558</v>
      </c>
      <c r="L26" s="77">
        <v>0.43263888888888891</v>
      </c>
      <c r="M26" s="78">
        <v>0.4375</v>
      </c>
      <c r="N26" s="32"/>
      <c r="O26" s="34"/>
      <c r="P26" s="35"/>
      <c r="Q26" s="30"/>
      <c r="R26" s="30"/>
      <c r="S26" s="30"/>
      <c r="T26" s="30"/>
      <c r="U26" s="30"/>
      <c r="V26" s="36" t="s">
        <v>31</v>
      </c>
      <c r="W26" s="1" t="s">
        <v>32</v>
      </c>
    </row>
    <row r="27" spans="1:23" x14ac:dyDescent="0.4">
      <c r="A27" s="466"/>
      <c r="B27" s="134" t="s">
        <v>303</v>
      </c>
      <c r="C27" s="356" t="s">
        <v>304</v>
      </c>
      <c r="D27" s="133">
        <v>22</v>
      </c>
      <c r="E27" s="74">
        <v>0.41805555555555557</v>
      </c>
      <c r="F27" s="89"/>
      <c r="G27" s="90">
        <v>0.42777777777777776</v>
      </c>
      <c r="H27" s="91"/>
      <c r="I27" s="91"/>
      <c r="J27" s="92"/>
      <c r="K27" s="84">
        <v>0.43541666666666667</v>
      </c>
      <c r="L27" s="77">
        <v>0.4375</v>
      </c>
      <c r="M27" s="86">
        <v>0.44236111111111109</v>
      </c>
      <c r="N27" s="32"/>
      <c r="O27" s="29" t="e">
        <f>P27-#REF!</f>
        <v>#REF!</v>
      </c>
      <c r="P27" s="30" t="e">
        <f>S27-#REF!</f>
        <v>#REF!</v>
      </c>
      <c r="Q27" s="30"/>
      <c r="R27" s="30"/>
      <c r="S27" s="30" t="e">
        <f>+T27-#REF!</f>
        <v>#REF!</v>
      </c>
      <c r="T27" s="30" t="e">
        <f>+U27-#REF!</f>
        <v>#REF!</v>
      </c>
      <c r="U27" s="30" t="e">
        <f>+V27-#REF!</f>
        <v>#REF!</v>
      </c>
      <c r="V27" s="33" t="e">
        <f>#REF!+#REF!</f>
        <v>#REF!</v>
      </c>
    </row>
    <row r="28" spans="1:23" x14ac:dyDescent="0.4">
      <c r="A28" s="466"/>
      <c r="B28" s="148" t="s">
        <v>301</v>
      </c>
      <c r="C28" s="355" t="s">
        <v>302</v>
      </c>
      <c r="D28" s="133">
        <v>23</v>
      </c>
      <c r="E28" s="74"/>
      <c r="F28" s="89">
        <v>0.42291666666666666</v>
      </c>
      <c r="G28" s="90"/>
      <c r="H28" s="91">
        <v>0.43263888888888891</v>
      </c>
      <c r="I28" s="91"/>
      <c r="J28" s="92"/>
      <c r="K28" s="84">
        <v>0.44027777777777777</v>
      </c>
      <c r="L28" s="77">
        <v>0.44236111111111109</v>
      </c>
      <c r="M28" s="86">
        <v>0.44722222222222224</v>
      </c>
      <c r="N28" s="32"/>
      <c r="O28" s="29" t="e">
        <f>P28-#REF!</f>
        <v>#REF!</v>
      </c>
      <c r="P28" s="30" t="e">
        <f>Q28-#REF!</f>
        <v>#REF!</v>
      </c>
      <c r="Q28" s="30" t="e">
        <f>+R28-#REF!</f>
        <v>#REF!</v>
      </c>
      <c r="R28" s="30" t="e">
        <f>+U28-#REF!</f>
        <v>#REF!</v>
      </c>
      <c r="S28" s="30"/>
      <c r="T28" s="30"/>
      <c r="U28" s="30" t="e">
        <f>+V28-#REF!</f>
        <v>#REF!</v>
      </c>
      <c r="V28" s="33" t="e">
        <f>V27+#REF!</f>
        <v>#REF!</v>
      </c>
    </row>
    <row r="29" spans="1:23" x14ac:dyDescent="0.4">
      <c r="A29" s="466"/>
      <c r="B29" s="136" t="s">
        <v>305</v>
      </c>
      <c r="C29" s="356" t="s">
        <v>306</v>
      </c>
      <c r="D29" s="146">
        <v>24</v>
      </c>
      <c r="E29" s="74">
        <v>0.42777777777777776</v>
      </c>
      <c r="F29" s="89"/>
      <c r="G29" s="90"/>
      <c r="H29" s="91"/>
      <c r="I29" s="91">
        <v>0.4375</v>
      </c>
      <c r="J29" s="92"/>
      <c r="K29" s="84">
        <v>0.44513888888888886</v>
      </c>
      <c r="L29" s="77">
        <v>0.44722222222222224</v>
      </c>
      <c r="M29" s="86">
        <v>0.45208333333333334</v>
      </c>
      <c r="N29" s="32"/>
      <c r="O29" s="29" t="e">
        <f>P29-#REF!</f>
        <v>#REF!</v>
      </c>
      <c r="P29" s="30" t="e">
        <f>S29-#REF!</f>
        <v>#REF!</v>
      </c>
      <c r="Q29" s="30"/>
      <c r="R29" s="30"/>
      <c r="S29" s="30" t="e">
        <f>+T29-#REF!</f>
        <v>#REF!</v>
      </c>
      <c r="T29" s="30" t="e">
        <f>+U29-#REF!</f>
        <v>#REF!</v>
      </c>
      <c r="U29" s="30" t="e">
        <f>+V29-#REF!</f>
        <v>#REF!</v>
      </c>
      <c r="V29" s="33" t="e">
        <f>V28+#REF!</f>
        <v>#REF!</v>
      </c>
    </row>
    <row r="30" spans="1:23" x14ac:dyDescent="0.4">
      <c r="A30" s="466"/>
      <c r="B30" s="138" t="s">
        <v>333</v>
      </c>
      <c r="C30" s="356" t="s">
        <v>334</v>
      </c>
      <c r="D30" s="133">
        <v>25</v>
      </c>
      <c r="E30" s="74"/>
      <c r="F30" s="89">
        <v>0.43263888888888891</v>
      </c>
      <c r="G30" s="90"/>
      <c r="H30" s="91"/>
      <c r="I30" s="91"/>
      <c r="J30" s="92">
        <v>0.44236111111111109</v>
      </c>
      <c r="K30" s="84">
        <v>0.45</v>
      </c>
      <c r="L30" s="77">
        <v>0.45208333333333334</v>
      </c>
      <c r="M30" s="86">
        <v>0.45694444444444443</v>
      </c>
      <c r="N30" s="32"/>
      <c r="O30" s="29" t="e">
        <f>P30-#REF!</f>
        <v>#REF!</v>
      </c>
      <c r="P30" s="30" t="e">
        <f>Q30-#REF!</f>
        <v>#REF!</v>
      </c>
      <c r="Q30" s="30" t="e">
        <f>+R30-#REF!</f>
        <v>#REF!</v>
      </c>
      <c r="R30" s="30" t="e">
        <f>+U30-#REF!</f>
        <v>#REF!</v>
      </c>
      <c r="S30" s="30"/>
      <c r="T30" s="30"/>
      <c r="U30" s="30" t="e">
        <f>+V30-#REF!</f>
        <v>#REF!</v>
      </c>
      <c r="V30" s="33" t="e">
        <f>V29+#REF!</f>
        <v>#REF!</v>
      </c>
    </row>
    <row r="31" spans="1:23" x14ac:dyDescent="0.4">
      <c r="A31" s="466"/>
      <c r="B31" s="136" t="s">
        <v>309</v>
      </c>
      <c r="C31" s="356" t="s">
        <v>310</v>
      </c>
      <c r="D31" s="133">
        <v>26</v>
      </c>
      <c r="E31" s="74">
        <v>0.4375</v>
      </c>
      <c r="F31" s="89"/>
      <c r="G31" s="90">
        <v>0.44722222222222224</v>
      </c>
      <c r="H31" s="91"/>
      <c r="I31" s="91"/>
      <c r="J31" s="92"/>
      <c r="K31" s="84">
        <v>0.4548611111111111</v>
      </c>
      <c r="L31" s="77">
        <v>0.45694444444444443</v>
      </c>
      <c r="M31" s="86">
        <v>0.46180555555555558</v>
      </c>
      <c r="N31" s="32"/>
      <c r="O31" s="29" t="e">
        <f>P31-#REF!</f>
        <v>#REF!</v>
      </c>
      <c r="P31" s="30" t="e">
        <f>S31-#REF!</f>
        <v>#REF!</v>
      </c>
      <c r="Q31" s="30"/>
      <c r="R31" s="30"/>
      <c r="S31" s="30" t="e">
        <f>+T31-#REF!</f>
        <v>#REF!</v>
      </c>
      <c r="T31" s="30" t="e">
        <f>+U31-#REF!</f>
        <v>#REF!</v>
      </c>
      <c r="U31" s="30" t="e">
        <f>+V31-#REF!</f>
        <v>#REF!</v>
      </c>
      <c r="V31" s="33" t="e">
        <f>V30+#REF!</f>
        <v>#REF!</v>
      </c>
    </row>
    <row r="32" spans="1:23" ht="17.399999999999999" thickBot="1" x14ac:dyDescent="0.45">
      <c r="A32" s="466"/>
      <c r="B32" s="236" t="s">
        <v>311</v>
      </c>
      <c r="C32" s="358" t="s">
        <v>312</v>
      </c>
      <c r="D32" s="146">
        <v>27</v>
      </c>
      <c r="E32" s="90"/>
      <c r="F32" s="89">
        <v>0.44236111111111109</v>
      </c>
      <c r="G32" s="90"/>
      <c r="H32" s="91">
        <v>0.45208333333333334</v>
      </c>
      <c r="I32" s="91"/>
      <c r="J32" s="92"/>
      <c r="K32" s="237">
        <v>0.4597222222222222</v>
      </c>
      <c r="L32" s="93">
        <v>0.46180555555555558</v>
      </c>
      <c r="M32" s="238">
        <v>0.46666666666666667</v>
      </c>
      <c r="N32" s="32"/>
      <c r="O32" s="29"/>
      <c r="P32" s="30"/>
      <c r="Q32" s="30"/>
      <c r="R32" s="30"/>
      <c r="S32" s="30"/>
      <c r="T32" s="30"/>
      <c r="U32" s="30"/>
      <c r="V32" s="33"/>
    </row>
    <row r="33" spans="1:22" s="154" customFormat="1" ht="17.399999999999999" thickBot="1" x14ac:dyDescent="0.45">
      <c r="A33" s="466"/>
      <c r="B33" s="58" t="s">
        <v>172</v>
      </c>
      <c r="C33" s="376" t="s">
        <v>173</v>
      </c>
      <c r="D33" s="394">
        <v>28</v>
      </c>
      <c r="E33" s="395">
        <v>0.44722222222222224</v>
      </c>
      <c r="F33" s="396"/>
      <c r="G33" s="395"/>
      <c r="H33" s="397"/>
      <c r="I33" s="397"/>
      <c r="J33" s="398">
        <v>0.45694444444444443</v>
      </c>
      <c r="K33" s="399">
        <v>0.46458333333333335</v>
      </c>
      <c r="L33" s="400">
        <v>0.46666666666666667</v>
      </c>
      <c r="M33" s="401">
        <v>0.47152777777777777</v>
      </c>
      <c r="N33" s="393"/>
      <c r="O33" s="29" t="e">
        <f>P33-#REF!</f>
        <v>#REF!</v>
      </c>
      <c r="P33" s="30" t="e">
        <f>Q33-#REF!</f>
        <v>#REF!</v>
      </c>
      <c r="Q33" s="30" t="e">
        <f>+R33-#REF!</f>
        <v>#REF!</v>
      </c>
      <c r="R33" s="30" t="e">
        <f>+U33-#REF!</f>
        <v>#REF!</v>
      </c>
      <c r="S33" s="30"/>
      <c r="T33" s="30"/>
      <c r="U33" s="30" t="e">
        <f>+V33-#REF!</f>
        <v>#REF!</v>
      </c>
      <c r="V33" s="33" t="e">
        <f>V31+#REF!</f>
        <v>#REF!</v>
      </c>
    </row>
    <row r="34" spans="1:22" ht="19.8" thickBot="1" x14ac:dyDescent="0.45">
      <c r="A34" s="489"/>
      <c r="B34" s="457" t="s">
        <v>381</v>
      </c>
      <c r="C34" s="458"/>
      <c r="D34" s="458"/>
      <c r="E34" s="458"/>
      <c r="F34" s="458"/>
      <c r="G34" s="458"/>
      <c r="H34" s="458"/>
      <c r="I34" s="458"/>
      <c r="J34" s="458"/>
      <c r="K34" s="458"/>
      <c r="L34" s="458"/>
      <c r="M34" s="459"/>
      <c r="N34" s="32"/>
      <c r="O34" s="29"/>
      <c r="P34" s="30"/>
      <c r="Q34" s="30"/>
      <c r="R34" s="30"/>
      <c r="S34" s="30"/>
      <c r="T34" s="30"/>
      <c r="U34" s="30"/>
      <c r="V34" s="33"/>
    </row>
    <row r="35" spans="1:22" x14ac:dyDescent="0.4">
      <c r="A35" s="466"/>
      <c r="B35" s="165" t="s">
        <v>313</v>
      </c>
      <c r="C35" s="359" t="s">
        <v>314</v>
      </c>
      <c r="D35" s="133">
        <v>29</v>
      </c>
      <c r="E35" s="81">
        <v>0.45416666666666666</v>
      </c>
      <c r="F35" s="229"/>
      <c r="G35" s="142"/>
      <c r="H35" s="143"/>
      <c r="I35" s="143">
        <v>0.46388888888888891</v>
      </c>
      <c r="J35" s="141"/>
      <c r="K35" s="72">
        <v>0.47152777777777777</v>
      </c>
      <c r="L35" s="88">
        <v>0.47361111111111109</v>
      </c>
      <c r="M35" s="78">
        <v>0.47847222222222224</v>
      </c>
      <c r="N35" s="32"/>
      <c r="O35" s="29"/>
      <c r="P35" s="30"/>
      <c r="Q35" s="30"/>
      <c r="R35" s="30"/>
      <c r="S35" s="30"/>
      <c r="T35" s="30"/>
      <c r="U35" s="30"/>
      <c r="V35" s="33"/>
    </row>
    <row r="36" spans="1:22" x14ac:dyDescent="0.4">
      <c r="A36" s="466"/>
      <c r="B36" s="136" t="s">
        <v>315</v>
      </c>
      <c r="C36" s="356" t="s">
        <v>316</v>
      </c>
      <c r="D36" s="133">
        <v>30</v>
      </c>
      <c r="E36" s="74"/>
      <c r="F36" s="89">
        <v>0.45902777777777776</v>
      </c>
      <c r="G36" s="90"/>
      <c r="H36" s="91"/>
      <c r="I36" s="91"/>
      <c r="J36" s="92"/>
      <c r="K36" s="84">
        <v>0.47638888888888886</v>
      </c>
      <c r="L36" s="77">
        <v>0.47847222222222224</v>
      </c>
      <c r="M36" s="86">
        <v>0.48333333333333334</v>
      </c>
      <c r="N36" s="32"/>
      <c r="O36" s="29"/>
      <c r="P36" s="30"/>
      <c r="Q36" s="30"/>
      <c r="R36" s="30"/>
      <c r="S36" s="30"/>
      <c r="T36" s="30"/>
      <c r="U36" s="30"/>
      <c r="V36" s="33"/>
    </row>
    <row r="37" spans="1:22" x14ac:dyDescent="0.4">
      <c r="A37" s="466"/>
      <c r="B37" s="165" t="s">
        <v>317</v>
      </c>
      <c r="C37" s="366" t="s">
        <v>318</v>
      </c>
      <c r="D37" s="146">
        <v>31</v>
      </c>
      <c r="E37" s="72">
        <v>0.46388888888888891</v>
      </c>
      <c r="F37" s="73"/>
      <c r="G37" s="74">
        <v>0.47361111111111109</v>
      </c>
      <c r="H37" s="75"/>
      <c r="I37" s="75"/>
      <c r="J37" s="73"/>
      <c r="K37" s="84">
        <v>0.48125000000000001</v>
      </c>
      <c r="L37" s="77">
        <v>0.48333333333333334</v>
      </c>
      <c r="M37" s="86">
        <v>0.48819444444444443</v>
      </c>
      <c r="N37" s="32"/>
      <c r="O37" s="29"/>
      <c r="P37" s="30"/>
      <c r="Q37" s="30"/>
      <c r="R37" s="30"/>
      <c r="S37" s="30"/>
      <c r="T37" s="30"/>
      <c r="U37" s="30"/>
      <c r="V37" s="33"/>
    </row>
    <row r="38" spans="1:22" x14ac:dyDescent="0.4">
      <c r="A38" s="466"/>
      <c r="B38" s="136" t="s">
        <v>319</v>
      </c>
      <c r="C38" s="356" t="s">
        <v>320</v>
      </c>
      <c r="D38" s="133">
        <v>32</v>
      </c>
      <c r="E38" s="72"/>
      <c r="F38" s="73">
        <v>0.46875</v>
      </c>
      <c r="G38" s="74"/>
      <c r="H38" s="75">
        <v>0.47847222222222224</v>
      </c>
      <c r="I38" s="75"/>
      <c r="J38" s="73"/>
      <c r="K38" s="84">
        <v>0.4861111111111111</v>
      </c>
      <c r="L38" s="77">
        <v>0.48819444444444443</v>
      </c>
      <c r="M38" s="86">
        <v>0.49305555555555558</v>
      </c>
      <c r="N38" s="32"/>
      <c r="O38" s="29"/>
      <c r="P38" s="30"/>
      <c r="Q38" s="30"/>
      <c r="R38" s="30"/>
      <c r="S38" s="30"/>
      <c r="T38" s="30"/>
      <c r="U38" s="30"/>
      <c r="V38" s="33"/>
    </row>
    <row r="39" spans="1:22" x14ac:dyDescent="0.4">
      <c r="A39" s="466"/>
      <c r="B39" s="136" t="s">
        <v>321</v>
      </c>
      <c r="C39" s="356" t="s">
        <v>322</v>
      </c>
      <c r="D39" s="133">
        <v>33</v>
      </c>
      <c r="E39" s="72">
        <v>0.47361111111111109</v>
      </c>
      <c r="F39" s="73"/>
      <c r="G39" s="74"/>
      <c r="H39" s="75"/>
      <c r="I39" s="75">
        <v>0.48333333333333334</v>
      </c>
      <c r="J39" s="73"/>
      <c r="K39" s="84">
        <v>0.4909722222222222</v>
      </c>
      <c r="L39" s="77">
        <v>0.49305555555555558</v>
      </c>
      <c r="M39" s="86">
        <v>0.49791666666666667</v>
      </c>
      <c r="N39" s="32"/>
      <c r="O39" s="29"/>
      <c r="P39" s="30"/>
      <c r="Q39" s="30"/>
      <c r="R39" s="30"/>
      <c r="S39" s="30"/>
      <c r="T39" s="30"/>
      <c r="U39" s="30"/>
      <c r="V39" s="33"/>
    </row>
    <row r="40" spans="1:22" x14ac:dyDescent="0.4">
      <c r="A40" s="466"/>
      <c r="B40" s="136" t="s">
        <v>323</v>
      </c>
      <c r="C40" s="356" t="s">
        <v>324</v>
      </c>
      <c r="D40" s="146">
        <v>34</v>
      </c>
      <c r="E40" s="72"/>
      <c r="F40" s="73">
        <v>0.47847222222222224</v>
      </c>
      <c r="G40" s="74"/>
      <c r="H40" s="75"/>
      <c r="I40" s="75"/>
      <c r="J40" s="73">
        <v>0.48819444444444443</v>
      </c>
      <c r="K40" s="84">
        <v>0.49583333333333335</v>
      </c>
      <c r="L40" s="77">
        <v>0.49791666666666667</v>
      </c>
      <c r="M40" s="86">
        <v>0.50277777777777777</v>
      </c>
      <c r="N40" s="32"/>
      <c r="O40" s="29"/>
      <c r="P40" s="30"/>
      <c r="Q40" s="30"/>
      <c r="R40" s="30"/>
      <c r="S40" s="30"/>
      <c r="T40" s="30"/>
      <c r="U40" s="30"/>
      <c r="V40" s="33"/>
    </row>
    <row r="41" spans="1:22" x14ac:dyDescent="0.4">
      <c r="A41" s="466"/>
      <c r="B41" s="136" t="s">
        <v>325</v>
      </c>
      <c r="C41" s="356" t="s">
        <v>326</v>
      </c>
      <c r="D41" s="133">
        <v>35</v>
      </c>
      <c r="E41" s="72">
        <v>0.48333333333333334</v>
      </c>
      <c r="F41" s="73"/>
      <c r="G41" s="74">
        <v>0.49305555555555558</v>
      </c>
      <c r="H41" s="75"/>
      <c r="I41" s="75"/>
      <c r="J41" s="73"/>
      <c r="K41" s="84">
        <v>0.50069444444444444</v>
      </c>
      <c r="L41" s="77">
        <v>0.50277777777777777</v>
      </c>
      <c r="M41" s="86">
        <v>0.50763888888888886</v>
      </c>
      <c r="N41" s="32"/>
      <c r="O41" s="29"/>
      <c r="P41" s="30"/>
      <c r="Q41" s="30"/>
      <c r="R41" s="30"/>
      <c r="S41" s="30"/>
      <c r="T41" s="30"/>
      <c r="U41" s="30"/>
      <c r="V41" s="33"/>
    </row>
    <row r="42" spans="1:22" x14ac:dyDescent="0.4">
      <c r="A42" s="466"/>
      <c r="B42" s="136" t="s">
        <v>327</v>
      </c>
      <c r="C42" s="365" t="s">
        <v>328</v>
      </c>
      <c r="D42" s="133">
        <v>36</v>
      </c>
      <c r="E42" s="84"/>
      <c r="F42" s="73">
        <v>0.48819444444444443</v>
      </c>
      <c r="G42" s="74"/>
      <c r="H42" s="75">
        <v>0.49791666666666667</v>
      </c>
      <c r="I42" s="75"/>
      <c r="J42" s="73"/>
      <c r="K42" s="84">
        <v>0.50555555555555554</v>
      </c>
      <c r="L42" s="77">
        <v>0.50763888888888886</v>
      </c>
      <c r="M42" s="86">
        <v>0.51249999999999996</v>
      </c>
      <c r="N42" s="32"/>
      <c r="O42" s="29"/>
      <c r="P42" s="30"/>
      <c r="Q42" s="30"/>
      <c r="R42" s="30"/>
      <c r="S42" s="30"/>
      <c r="T42" s="30"/>
      <c r="U42" s="30"/>
      <c r="V42" s="33"/>
    </row>
    <row r="43" spans="1:22" x14ac:dyDescent="0.4">
      <c r="A43" s="466"/>
      <c r="B43" s="136" t="s">
        <v>329</v>
      </c>
      <c r="C43" s="367" t="s">
        <v>330</v>
      </c>
      <c r="D43" s="146">
        <v>37</v>
      </c>
      <c r="E43" s="81">
        <v>0.49305555555555558</v>
      </c>
      <c r="F43" s="229"/>
      <c r="G43" s="142"/>
      <c r="H43" s="143"/>
      <c r="I43" s="143">
        <v>0.50277777777777777</v>
      </c>
      <c r="J43" s="141"/>
      <c r="K43" s="84">
        <v>0.51736111111111116</v>
      </c>
      <c r="L43" s="77">
        <v>0.51249999999999996</v>
      </c>
      <c r="M43" s="86">
        <v>0.51736111111111116</v>
      </c>
      <c r="N43" s="32"/>
      <c r="O43" s="29"/>
      <c r="P43" s="30"/>
      <c r="Q43" s="30"/>
      <c r="R43" s="30"/>
      <c r="S43" s="30"/>
      <c r="T43" s="30"/>
      <c r="U43" s="30"/>
      <c r="V43" s="33"/>
    </row>
    <row r="44" spans="1:22" x14ac:dyDescent="0.4">
      <c r="A44" s="466"/>
      <c r="B44" s="136" t="s">
        <v>331</v>
      </c>
      <c r="C44" s="356" t="s">
        <v>332</v>
      </c>
      <c r="D44" s="133">
        <v>38</v>
      </c>
      <c r="E44" s="74"/>
      <c r="F44" s="89">
        <v>0.49791666666666667</v>
      </c>
      <c r="G44" s="90"/>
      <c r="H44" s="91"/>
      <c r="I44" s="91"/>
      <c r="J44" s="92">
        <v>0.50763888888888886</v>
      </c>
      <c r="K44" s="84">
        <v>0.52222222222222225</v>
      </c>
      <c r="L44" s="77">
        <v>0.51736111111111116</v>
      </c>
      <c r="M44" s="86">
        <v>0.52222222222222225</v>
      </c>
      <c r="N44" s="32"/>
      <c r="O44" s="29"/>
      <c r="P44" s="30"/>
      <c r="Q44" s="30"/>
      <c r="R44" s="30"/>
      <c r="S44" s="30"/>
      <c r="T44" s="30"/>
      <c r="U44" s="30"/>
      <c r="V44" s="33"/>
    </row>
    <row r="45" spans="1:22" x14ac:dyDescent="0.4">
      <c r="A45" s="466"/>
      <c r="B45" s="165" t="s">
        <v>335</v>
      </c>
      <c r="C45" s="355" t="s">
        <v>336</v>
      </c>
      <c r="D45" s="133">
        <v>39</v>
      </c>
      <c r="E45" s="74">
        <v>0.50277777777777777</v>
      </c>
      <c r="F45" s="89"/>
      <c r="G45" s="90">
        <v>0.51249999999999996</v>
      </c>
      <c r="H45" s="91"/>
      <c r="I45" s="91"/>
      <c r="J45" s="92"/>
      <c r="K45" s="84">
        <v>0.52708333333333335</v>
      </c>
      <c r="L45" s="77">
        <v>0.52222222222222225</v>
      </c>
      <c r="M45" s="86">
        <v>0.52708333333333335</v>
      </c>
      <c r="N45" s="32"/>
      <c r="O45" s="29"/>
      <c r="P45" s="30"/>
      <c r="Q45" s="30"/>
      <c r="R45" s="30"/>
      <c r="S45" s="30"/>
      <c r="T45" s="30"/>
      <c r="U45" s="30"/>
      <c r="V45" s="33"/>
    </row>
    <row r="46" spans="1:22" ht="17.399999999999999" thickBot="1" x14ac:dyDescent="0.45">
      <c r="A46" s="466"/>
      <c r="B46" s="134" t="s">
        <v>307</v>
      </c>
      <c r="C46" s="368" t="s">
        <v>308</v>
      </c>
      <c r="D46" s="146">
        <v>40</v>
      </c>
      <c r="E46" s="74"/>
      <c r="F46" s="89">
        <v>0.50763888888888886</v>
      </c>
      <c r="G46" s="90"/>
      <c r="H46" s="91">
        <v>0.51736111111111116</v>
      </c>
      <c r="I46" s="91"/>
      <c r="J46" s="92"/>
      <c r="K46" s="84">
        <v>0.52500000000000002</v>
      </c>
      <c r="L46" s="77">
        <v>0.52708333333333335</v>
      </c>
      <c r="M46" s="86">
        <v>0.53194444444444444</v>
      </c>
      <c r="N46" s="32"/>
      <c r="O46" s="29"/>
      <c r="P46" s="30"/>
      <c r="Q46" s="30"/>
      <c r="R46" s="30"/>
      <c r="S46" s="30"/>
      <c r="T46" s="30"/>
      <c r="U46" s="30"/>
      <c r="V46" s="33"/>
    </row>
    <row r="47" spans="1:22" ht="19.8" thickBot="1" x14ac:dyDescent="0.5">
      <c r="A47" s="462" t="s">
        <v>345</v>
      </c>
      <c r="B47" s="462"/>
      <c r="C47" s="462"/>
      <c r="D47" s="462"/>
      <c r="E47" s="462"/>
      <c r="F47" s="462"/>
      <c r="G47" s="462"/>
      <c r="H47" s="462"/>
      <c r="I47" s="462"/>
      <c r="J47" s="462"/>
      <c r="K47" s="462"/>
      <c r="L47" s="462"/>
      <c r="M47" s="483"/>
      <c r="N47" s="32"/>
      <c r="O47" s="29" t="e">
        <f>P47-#REF!</f>
        <v>#REF!</v>
      </c>
      <c r="P47" s="30" t="e">
        <f>Q47-#REF!</f>
        <v>#REF!</v>
      </c>
      <c r="Q47" s="30" t="e">
        <f>+R47-#REF!</f>
        <v>#REF!</v>
      </c>
      <c r="R47" s="30" t="e">
        <f>+U47-#REF!</f>
        <v>#REF!</v>
      </c>
      <c r="S47" s="30"/>
      <c r="T47" s="30"/>
      <c r="U47" s="30" t="e">
        <f>+V47-#REF!</f>
        <v>#REF!</v>
      </c>
      <c r="V47" s="33" t="e">
        <f>#REF!+#REF!</f>
        <v>#REF!</v>
      </c>
    </row>
    <row r="48" spans="1:22" ht="16.8" customHeight="1" x14ac:dyDescent="0.4">
      <c r="A48" s="414" t="s">
        <v>101</v>
      </c>
      <c r="B48" s="234" t="s">
        <v>341</v>
      </c>
      <c r="C48" s="359" t="s">
        <v>342</v>
      </c>
      <c r="D48" s="187">
        <v>41</v>
      </c>
      <c r="E48" s="65">
        <v>0.51944444444444449</v>
      </c>
      <c r="F48" s="79"/>
      <c r="G48" s="67"/>
      <c r="H48" s="68"/>
      <c r="I48" s="68">
        <v>0.52916666666666667</v>
      </c>
      <c r="J48" s="66"/>
      <c r="K48" s="69">
        <v>0.53680555555555554</v>
      </c>
      <c r="L48" s="70">
        <v>0.53888888888888886</v>
      </c>
      <c r="M48" s="71">
        <v>0.54374999999999996</v>
      </c>
      <c r="N48" s="32"/>
      <c r="O48" s="29" t="e">
        <f>P48-#REF!</f>
        <v>#REF!</v>
      </c>
      <c r="P48" s="30" t="e">
        <f>S48-#REF!</f>
        <v>#REF!</v>
      </c>
      <c r="Q48" s="30"/>
      <c r="R48" s="30"/>
      <c r="S48" s="30" t="e">
        <f>+T48-#REF!</f>
        <v>#REF!</v>
      </c>
      <c r="T48" s="30" t="e">
        <f>+U48-#REF!</f>
        <v>#REF!</v>
      </c>
      <c r="U48" s="30" t="e">
        <f>+V48-#REF!</f>
        <v>#REF!</v>
      </c>
      <c r="V48" s="33" t="e">
        <f>V47+#REF!</f>
        <v>#REF!</v>
      </c>
    </row>
    <row r="49" spans="1:23" ht="16.8" customHeight="1" x14ac:dyDescent="0.4">
      <c r="A49" s="415"/>
      <c r="B49" s="169" t="s">
        <v>343</v>
      </c>
      <c r="C49" s="355" t="s">
        <v>344</v>
      </c>
      <c r="D49" s="146">
        <v>42</v>
      </c>
      <c r="E49" s="72"/>
      <c r="F49" s="80">
        <v>0.52430555555555558</v>
      </c>
      <c r="G49" s="74"/>
      <c r="H49" s="75"/>
      <c r="I49" s="75"/>
      <c r="J49" s="73">
        <v>0.53402777777777777</v>
      </c>
      <c r="K49" s="76">
        <v>0.54166666666666663</v>
      </c>
      <c r="L49" s="77">
        <v>0.54374999999999996</v>
      </c>
      <c r="M49" s="78">
        <v>0.54861111111111116</v>
      </c>
      <c r="N49" s="32"/>
      <c r="O49" s="29"/>
      <c r="P49" s="30"/>
      <c r="Q49" s="30"/>
      <c r="R49" s="30"/>
      <c r="S49" s="30"/>
      <c r="T49" s="30"/>
      <c r="U49" s="30"/>
      <c r="V49" s="33"/>
    </row>
    <row r="50" spans="1:23" ht="16.8" customHeight="1" x14ac:dyDescent="0.4">
      <c r="A50" s="415"/>
      <c r="B50" s="164" t="s">
        <v>197</v>
      </c>
      <c r="C50" s="40" t="s">
        <v>198</v>
      </c>
      <c r="D50" s="9">
        <v>43</v>
      </c>
      <c r="E50" s="74">
        <v>0.52916666666666667</v>
      </c>
      <c r="F50" s="89"/>
      <c r="G50" s="90">
        <v>0.53888888888888886</v>
      </c>
      <c r="H50" s="91"/>
      <c r="I50" s="91"/>
      <c r="J50" s="92"/>
      <c r="K50" s="84">
        <v>0.54652777777777772</v>
      </c>
      <c r="L50" s="93">
        <v>0.54861111111111116</v>
      </c>
      <c r="M50" s="86">
        <v>0.55347222222222225</v>
      </c>
      <c r="N50" s="32"/>
      <c r="O50" s="29"/>
      <c r="P50" s="30"/>
      <c r="Q50" s="30"/>
      <c r="R50" s="30"/>
      <c r="S50" s="30"/>
      <c r="T50" s="30"/>
      <c r="U50" s="30"/>
      <c r="V50" s="33"/>
    </row>
    <row r="51" spans="1:23" ht="16.8" customHeight="1" x14ac:dyDescent="0.4">
      <c r="A51" s="415"/>
      <c r="B51" s="167" t="s">
        <v>195</v>
      </c>
      <c r="C51" s="347" t="s">
        <v>196</v>
      </c>
      <c r="D51" s="9">
        <v>44</v>
      </c>
      <c r="E51" s="81"/>
      <c r="F51" s="89">
        <v>0.53402777777777777</v>
      </c>
      <c r="G51" s="90"/>
      <c r="H51" s="91">
        <v>0.54374999999999996</v>
      </c>
      <c r="I51" s="91"/>
      <c r="J51" s="92"/>
      <c r="K51" s="72">
        <v>0.55138888888888893</v>
      </c>
      <c r="L51" s="77">
        <v>0.55347222222222225</v>
      </c>
      <c r="M51" s="78">
        <v>0.55833333333333335</v>
      </c>
      <c r="N51" s="32"/>
      <c r="O51" s="29"/>
      <c r="P51" s="30"/>
      <c r="Q51" s="30"/>
      <c r="R51" s="30"/>
      <c r="S51" s="30"/>
      <c r="T51" s="30"/>
      <c r="U51" s="30"/>
      <c r="V51" s="33"/>
    </row>
    <row r="52" spans="1:23" x14ac:dyDescent="0.4">
      <c r="A52" s="415"/>
      <c r="B52" s="164" t="s">
        <v>183</v>
      </c>
      <c r="C52" s="40" t="s">
        <v>184</v>
      </c>
      <c r="D52" s="42">
        <v>45</v>
      </c>
      <c r="E52" s="74">
        <v>0.53888888888888886</v>
      </c>
      <c r="F52" s="80"/>
      <c r="G52" s="74"/>
      <c r="H52" s="75"/>
      <c r="I52" s="75">
        <v>0.54861111111111116</v>
      </c>
      <c r="J52" s="73"/>
      <c r="K52" s="84">
        <v>0.55625000000000002</v>
      </c>
      <c r="L52" s="77">
        <v>0.55833333333333335</v>
      </c>
      <c r="M52" s="86">
        <v>0.56319444444444444</v>
      </c>
      <c r="N52" s="32"/>
      <c r="O52" s="29" t="e">
        <f>P52-#REF!</f>
        <v>#REF!</v>
      </c>
      <c r="P52" s="30" t="e">
        <f>Q52-#REF!</f>
        <v>#REF!</v>
      </c>
      <c r="Q52" s="30" t="e">
        <f>+R52-#REF!</f>
        <v>#REF!</v>
      </c>
      <c r="R52" s="30" t="e">
        <f>+U52-#REF!</f>
        <v>#REF!</v>
      </c>
      <c r="S52" s="30"/>
      <c r="T52" s="30"/>
      <c r="U52" s="30" t="e">
        <f>+V52-#REF!</f>
        <v>#REF!</v>
      </c>
      <c r="V52" s="33" t="e">
        <f>V48+#REF!</f>
        <v>#REF!</v>
      </c>
    </row>
    <row r="53" spans="1:23" x14ac:dyDescent="0.4">
      <c r="A53" s="415"/>
      <c r="B53" s="164" t="s">
        <v>270</v>
      </c>
      <c r="C53" s="40" t="s">
        <v>199</v>
      </c>
      <c r="D53" s="42">
        <v>46</v>
      </c>
      <c r="E53" s="74"/>
      <c r="F53" s="80">
        <v>0.54374999999999996</v>
      </c>
      <c r="G53" s="74"/>
      <c r="H53" s="75"/>
      <c r="I53" s="75"/>
      <c r="J53" s="73">
        <v>0.55347222222222225</v>
      </c>
      <c r="K53" s="84">
        <v>0.56111111111111112</v>
      </c>
      <c r="L53" s="77">
        <v>0.56319444444444444</v>
      </c>
      <c r="M53" s="86">
        <v>0.56805555555555554</v>
      </c>
      <c r="N53" s="32"/>
      <c r="O53" s="29"/>
      <c r="P53" s="30"/>
      <c r="Q53" s="30"/>
      <c r="R53" s="30"/>
      <c r="S53" s="30"/>
      <c r="T53" s="30"/>
      <c r="U53" s="30"/>
      <c r="V53" s="33"/>
    </row>
    <row r="54" spans="1:23" ht="17.399999999999999" thickBot="1" x14ac:dyDescent="0.45">
      <c r="A54" s="415"/>
      <c r="B54" s="167" t="s">
        <v>200</v>
      </c>
      <c r="C54" s="352" t="s">
        <v>201</v>
      </c>
      <c r="D54" s="9">
        <v>47</v>
      </c>
      <c r="E54" s="74">
        <v>0.54861111111111116</v>
      </c>
      <c r="F54" s="80"/>
      <c r="G54" s="74">
        <v>0.55833333333333335</v>
      </c>
      <c r="H54" s="75"/>
      <c r="I54" s="75"/>
      <c r="J54" s="73"/>
      <c r="K54" s="84">
        <v>0.56597222222222221</v>
      </c>
      <c r="L54" s="77">
        <v>0.56805555555555554</v>
      </c>
      <c r="M54" s="86">
        <v>0.57291666666666663</v>
      </c>
      <c r="N54" s="32"/>
      <c r="O54" s="29"/>
      <c r="P54" s="30"/>
      <c r="Q54" s="30"/>
      <c r="R54" s="30"/>
      <c r="S54" s="30"/>
      <c r="T54" s="30"/>
      <c r="U54" s="30"/>
      <c r="V54" s="33"/>
    </row>
    <row r="55" spans="1:23" ht="15" customHeight="1" thickBot="1" x14ac:dyDescent="0.45">
      <c r="A55" s="231"/>
      <c r="B55" s="416" t="s">
        <v>378</v>
      </c>
      <c r="C55" s="417"/>
      <c r="D55" s="417"/>
      <c r="E55" s="417"/>
      <c r="F55" s="417"/>
      <c r="G55" s="417"/>
      <c r="H55" s="417"/>
      <c r="I55" s="417"/>
      <c r="J55" s="417"/>
      <c r="K55" s="417"/>
      <c r="L55" s="417"/>
      <c r="M55" s="418"/>
      <c r="N55" s="28"/>
      <c r="O55" s="29"/>
      <c r="P55" s="30"/>
      <c r="Q55" s="30"/>
      <c r="R55" s="30"/>
      <c r="S55" s="30"/>
      <c r="T55" s="30"/>
      <c r="U55" s="30"/>
      <c r="V55" s="36" t="s">
        <v>31</v>
      </c>
      <c r="W55" s="1" t="s">
        <v>32</v>
      </c>
    </row>
    <row r="56" spans="1:23" ht="16.8" hidden="1" customHeight="1" x14ac:dyDescent="0.4">
      <c r="A56" s="230"/>
      <c r="B56" s="232"/>
      <c r="C56" s="151"/>
      <c r="D56" s="147">
        <v>51</v>
      </c>
      <c r="E56" s="81"/>
      <c r="F56" s="229">
        <v>0.56666666666666665</v>
      </c>
      <c r="G56" s="142"/>
      <c r="H56" s="143"/>
      <c r="I56" s="143"/>
      <c r="J56" s="141">
        <v>0.57638888888888884</v>
      </c>
      <c r="K56" s="72">
        <v>0.58402777777777781</v>
      </c>
      <c r="L56" s="88">
        <v>0.58611111111111114</v>
      </c>
      <c r="M56" s="78">
        <v>0.59097222222222223</v>
      </c>
      <c r="N56" s="32"/>
      <c r="O56" s="29" t="e">
        <f>P56-#REF!</f>
        <v>#REF!</v>
      </c>
      <c r="P56" s="30" t="e">
        <f>Q56-#REF!</f>
        <v>#REF!</v>
      </c>
      <c r="Q56" s="30" t="e">
        <f>+R56-#REF!</f>
        <v>#REF!</v>
      </c>
      <c r="R56" s="30" t="e">
        <f>+U56-#REF!</f>
        <v>#REF!</v>
      </c>
      <c r="S56" s="30"/>
      <c r="T56" s="30"/>
      <c r="U56" s="30" t="e">
        <f>+V56-#REF!</f>
        <v>#REF!</v>
      </c>
      <c r="V56" s="31" t="e">
        <f>#REF!+#REF!</f>
        <v>#REF!</v>
      </c>
    </row>
    <row r="57" spans="1:23" ht="16.8" hidden="1" customHeight="1" x14ac:dyDescent="0.4">
      <c r="A57" s="230"/>
      <c r="B57" s="169"/>
      <c r="C57" s="145"/>
      <c r="D57" s="133">
        <v>52</v>
      </c>
      <c r="E57" s="74"/>
      <c r="F57" s="89">
        <v>0.56666666666666665</v>
      </c>
      <c r="G57" s="90"/>
      <c r="H57" s="91"/>
      <c r="I57" s="91"/>
      <c r="J57" s="92">
        <v>0.57638888888888884</v>
      </c>
      <c r="K57" s="72">
        <v>0.58402777777777781</v>
      </c>
      <c r="L57" s="88">
        <v>0.58611111111111114</v>
      </c>
      <c r="M57" s="78">
        <v>0.59097222222222223</v>
      </c>
      <c r="N57" s="28"/>
      <c r="O57" s="29" t="e">
        <f>P57-#REF!</f>
        <v>#REF!</v>
      </c>
      <c r="P57" s="30" t="e">
        <f>S57-#REF!</f>
        <v>#REF!</v>
      </c>
      <c r="Q57" s="30"/>
      <c r="R57" s="30"/>
      <c r="S57" s="30" t="e">
        <f>+T57-#REF!</f>
        <v>#REF!</v>
      </c>
      <c r="T57" s="30" t="e">
        <f>+U57-#REF!</f>
        <v>#REF!</v>
      </c>
      <c r="U57" s="30" t="e">
        <f>+V57-#REF!</f>
        <v>#REF!</v>
      </c>
      <c r="V57" s="33" t="e">
        <f>V56+#REF!</f>
        <v>#REF!</v>
      </c>
    </row>
    <row r="58" spans="1:23" ht="16.8" hidden="1" customHeight="1" x14ac:dyDescent="0.4">
      <c r="A58" s="230"/>
      <c r="B58" s="169"/>
      <c r="C58" s="145"/>
      <c r="D58" s="146">
        <v>53</v>
      </c>
      <c r="E58" s="74"/>
      <c r="F58" s="89">
        <v>0.56666666666666665</v>
      </c>
      <c r="G58" s="90"/>
      <c r="H58" s="91"/>
      <c r="I58" s="91"/>
      <c r="J58" s="92">
        <v>0.57638888888888884</v>
      </c>
      <c r="K58" s="72">
        <v>0.58402777777777781</v>
      </c>
      <c r="L58" s="88">
        <v>0.58611111111111114</v>
      </c>
      <c r="M58" s="78">
        <v>0.59097222222222223</v>
      </c>
      <c r="N58" s="28"/>
      <c r="O58" s="29" t="e">
        <f>P58-#REF!</f>
        <v>#REF!</v>
      </c>
      <c r="P58" s="30" t="e">
        <f>Q58-#REF!</f>
        <v>#REF!</v>
      </c>
      <c r="Q58" s="30" t="e">
        <f>+R58-#REF!</f>
        <v>#REF!</v>
      </c>
      <c r="R58" s="30" t="e">
        <f>+U58-#REF!</f>
        <v>#REF!</v>
      </c>
      <c r="S58" s="30"/>
      <c r="T58" s="30"/>
      <c r="U58" s="30" t="e">
        <f>+V58-#REF!</f>
        <v>#REF!</v>
      </c>
      <c r="V58" s="33" t="e">
        <f>V57+#REF!</f>
        <v>#REF!</v>
      </c>
    </row>
    <row r="59" spans="1:23" ht="16.8" hidden="1" customHeight="1" x14ac:dyDescent="0.4">
      <c r="A59" s="230"/>
      <c r="B59" s="169"/>
      <c r="C59" s="145"/>
      <c r="D59" s="133">
        <v>54</v>
      </c>
      <c r="E59" s="74"/>
      <c r="F59" s="89">
        <v>0.56666666666666665</v>
      </c>
      <c r="G59" s="90"/>
      <c r="H59" s="91"/>
      <c r="I59" s="91"/>
      <c r="J59" s="92">
        <v>0.57638888888888884</v>
      </c>
      <c r="K59" s="72">
        <v>0.58402777777777781</v>
      </c>
      <c r="L59" s="88">
        <v>0.58611111111111114</v>
      </c>
      <c r="M59" s="78">
        <v>0.59097222222222223</v>
      </c>
      <c r="N59" s="28"/>
      <c r="O59" s="29" t="e">
        <f>P59-#REF!</f>
        <v>#REF!</v>
      </c>
      <c r="P59" s="30" t="e">
        <f>S59-#REF!</f>
        <v>#REF!</v>
      </c>
      <c r="Q59" s="30"/>
      <c r="R59" s="30"/>
      <c r="S59" s="30" t="e">
        <f>+T59-#REF!</f>
        <v>#REF!</v>
      </c>
      <c r="T59" s="30" t="e">
        <f>+U59-#REF!</f>
        <v>#REF!</v>
      </c>
      <c r="U59" s="30" t="e">
        <f>+V59-#REF!</f>
        <v>#REF!</v>
      </c>
      <c r="V59" s="33" t="e">
        <f>V58+#REF!</f>
        <v>#REF!</v>
      </c>
    </row>
    <row r="60" spans="1:23" ht="16.8" hidden="1" customHeight="1" x14ac:dyDescent="0.4">
      <c r="A60" s="230"/>
      <c r="B60" s="169"/>
      <c r="C60" s="145"/>
      <c r="D60" s="146">
        <v>55</v>
      </c>
      <c r="E60" s="74"/>
      <c r="F60" s="89">
        <v>0.56666666666666665</v>
      </c>
      <c r="G60" s="90"/>
      <c r="H60" s="91"/>
      <c r="I60" s="91"/>
      <c r="J60" s="92">
        <v>0.57638888888888884</v>
      </c>
      <c r="K60" s="72">
        <v>0.58402777777777781</v>
      </c>
      <c r="L60" s="88">
        <v>0.58611111111111114</v>
      </c>
      <c r="M60" s="78">
        <v>0.59097222222222223</v>
      </c>
      <c r="N60" s="28"/>
      <c r="O60" s="29" t="e">
        <f>P60-#REF!</f>
        <v>#REF!</v>
      </c>
      <c r="P60" s="30" t="e">
        <f>Q60-#REF!</f>
        <v>#REF!</v>
      </c>
      <c r="Q60" s="30" t="e">
        <f>+R60-#REF!</f>
        <v>#REF!</v>
      </c>
      <c r="R60" s="30" t="e">
        <f>+U60-#REF!</f>
        <v>#REF!</v>
      </c>
      <c r="S60" s="30"/>
      <c r="T60" s="30"/>
      <c r="U60" s="30" t="e">
        <f>+V60-#REF!</f>
        <v>#REF!</v>
      </c>
      <c r="V60" s="33" t="e">
        <f>V59+#REF!</f>
        <v>#REF!</v>
      </c>
    </row>
    <row r="61" spans="1:23" ht="16.8" hidden="1" customHeight="1" x14ac:dyDescent="0.4">
      <c r="A61" s="230"/>
      <c r="B61" s="169"/>
      <c r="C61" s="145"/>
      <c r="D61" s="133">
        <v>56</v>
      </c>
      <c r="E61" s="74"/>
      <c r="F61" s="89">
        <v>0.56666666666666665</v>
      </c>
      <c r="G61" s="90"/>
      <c r="H61" s="91"/>
      <c r="I61" s="91"/>
      <c r="J61" s="92">
        <v>0.57638888888888884</v>
      </c>
      <c r="K61" s="72">
        <v>0.58402777777777781</v>
      </c>
      <c r="L61" s="88">
        <v>0.58611111111111114</v>
      </c>
      <c r="M61" s="78">
        <v>0.59097222222222223</v>
      </c>
      <c r="N61" s="28"/>
      <c r="O61" s="29" t="e">
        <f>P61-#REF!</f>
        <v>#REF!</v>
      </c>
      <c r="P61" s="30" t="e">
        <f>S61-#REF!</f>
        <v>#REF!</v>
      </c>
      <c r="Q61" s="30"/>
      <c r="R61" s="30"/>
      <c r="S61" s="30" t="e">
        <f>+T61-#REF!</f>
        <v>#REF!</v>
      </c>
      <c r="T61" s="30" t="e">
        <f>+U61-#REF!</f>
        <v>#REF!</v>
      </c>
      <c r="U61" s="30" t="e">
        <f>+V61-#REF!</f>
        <v>#REF!</v>
      </c>
      <c r="V61" s="33" t="e">
        <f>V60+#REF!</f>
        <v>#REF!</v>
      </c>
    </row>
    <row r="62" spans="1:23" ht="16.8" hidden="1" customHeight="1" x14ac:dyDescent="0.4">
      <c r="A62" s="230"/>
      <c r="B62" s="169"/>
      <c r="C62" s="145"/>
      <c r="D62" s="146">
        <v>57</v>
      </c>
      <c r="E62" s="74"/>
      <c r="F62" s="89">
        <v>0.56666666666666665</v>
      </c>
      <c r="G62" s="90"/>
      <c r="H62" s="91"/>
      <c r="I62" s="91"/>
      <c r="J62" s="92">
        <v>0.57638888888888884</v>
      </c>
      <c r="K62" s="72">
        <v>0.58402777777777781</v>
      </c>
      <c r="L62" s="88">
        <v>0.58611111111111114</v>
      </c>
      <c r="M62" s="78">
        <v>0.59097222222222223</v>
      </c>
      <c r="N62" s="28"/>
      <c r="O62" s="29" t="e">
        <f>P62-#REF!</f>
        <v>#REF!</v>
      </c>
      <c r="P62" s="30" t="e">
        <f>Q62-#REF!</f>
        <v>#REF!</v>
      </c>
      <c r="Q62" s="30" t="e">
        <f>+R62-#REF!</f>
        <v>#REF!</v>
      </c>
      <c r="R62" s="30" t="e">
        <f>+U62-#REF!</f>
        <v>#REF!</v>
      </c>
      <c r="S62" s="30"/>
      <c r="T62" s="30"/>
      <c r="U62" s="30" t="e">
        <f>+V62-#REF!</f>
        <v>#REF!</v>
      </c>
      <c r="V62" s="33" t="e">
        <f>V61+#REF!</f>
        <v>#REF!</v>
      </c>
    </row>
    <row r="63" spans="1:23" ht="16.8" hidden="1" customHeight="1" x14ac:dyDescent="0.4">
      <c r="A63" s="230"/>
      <c r="B63" s="169"/>
      <c r="C63" s="145"/>
      <c r="D63" s="133">
        <v>58</v>
      </c>
      <c r="E63" s="74"/>
      <c r="F63" s="89">
        <v>0.56666666666666665</v>
      </c>
      <c r="G63" s="90"/>
      <c r="H63" s="91"/>
      <c r="I63" s="91"/>
      <c r="J63" s="92">
        <v>0.57638888888888884</v>
      </c>
      <c r="K63" s="72">
        <v>0.58402777777777781</v>
      </c>
      <c r="L63" s="88">
        <v>0.58611111111111114</v>
      </c>
      <c r="M63" s="78">
        <v>0.59097222222222223</v>
      </c>
      <c r="N63" s="28"/>
      <c r="O63" s="29" t="e">
        <f>P63-#REF!</f>
        <v>#REF!</v>
      </c>
      <c r="P63" s="30" t="e">
        <f>S63-#REF!</f>
        <v>#REF!</v>
      </c>
      <c r="Q63" s="30"/>
      <c r="R63" s="30"/>
      <c r="S63" s="30" t="e">
        <f>+T63-#REF!</f>
        <v>#REF!</v>
      </c>
      <c r="T63" s="30" t="e">
        <f>+U63-#REF!</f>
        <v>#REF!</v>
      </c>
      <c r="U63" s="30" t="e">
        <f>+V63-#REF!</f>
        <v>#REF!</v>
      </c>
      <c r="V63" s="33" t="e">
        <f>V62+#REF!</f>
        <v>#REF!</v>
      </c>
    </row>
    <row r="64" spans="1:23" ht="16.8" hidden="1" customHeight="1" x14ac:dyDescent="0.4">
      <c r="A64" s="230"/>
      <c r="B64" s="169"/>
      <c r="C64" s="145"/>
      <c r="D64" s="146">
        <v>59</v>
      </c>
      <c r="E64" s="74"/>
      <c r="F64" s="89">
        <v>0.56666666666666665</v>
      </c>
      <c r="G64" s="90"/>
      <c r="H64" s="91"/>
      <c r="I64" s="91"/>
      <c r="J64" s="92">
        <v>0.57638888888888884</v>
      </c>
      <c r="K64" s="72">
        <v>0.58402777777777781</v>
      </c>
      <c r="L64" s="88">
        <v>0.58611111111111114</v>
      </c>
      <c r="M64" s="78">
        <v>0.59097222222222223</v>
      </c>
      <c r="N64" s="28"/>
      <c r="O64" s="29" t="e">
        <f>P64-#REF!</f>
        <v>#REF!</v>
      </c>
      <c r="P64" s="30" t="e">
        <f>Q64-#REF!</f>
        <v>#REF!</v>
      </c>
      <c r="Q64" s="30" t="e">
        <f>+R64-#REF!</f>
        <v>#REF!</v>
      </c>
      <c r="R64" s="30" t="e">
        <f>+U64-#REF!</f>
        <v>#REF!</v>
      </c>
      <c r="S64" s="30"/>
      <c r="T64" s="30"/>
      <c r="U64" s="30" t="e">
        <f>+V64-#REF!</f>
        <v>#REF!</v>
      </c>
      <c r="V64" s="33" t="e">
        <f>V63+#REF!</f>
        <v>#REF!</v>
      </c>
    </row>
    <row r="65" spans="1:23" ht="16.8" hidden="1" customHeight="1" x14ac:dyDescent="0.4">
      <c r="A65" s="230"/>
      <c r="B65" s="169"/>
      <c r="C65" s="145"/>
      <c r="D65" s="133">
        <v>60</v>
      </c>
      <c r="E65" s="74"/>
      <c r="F65" s="89">
        <v>0.56666666666666665</v>
      </c>
      <c r="G65" s="90"/>
      <c r="H65" s="91"/>
      <c r="I65" s="91"/>
      <c r="J65" s="92">
        <v>0.57638888888888884</v>
      </c>
      <c r="K65" s="72">
        <v>0.58402777777777781</v>
      </c>
      <c r="L65" s="88">
        <v>0.58611111111111114</v>
      </c>
      <c r="M65" s="78">
        <v>0.59097222222222223</v>
      </c>
      <c r="N65" s="28"/>
      <c r="O65" s="29" t="e">
        <f>P65-#REF!</f>
        <v>#REF!</v>
      </c>
      <c r="P65" s="30" t="e">
        <f>S65-#REF!</f>
        <v>#REF!</v>
      </c>
      <c r="Q65" s="30"/>
      <c r="R65" s="30"/>
      <c r="S65" s="30" t="e">
        <f>+T65-#REF!</f>
        <v>#REF!</v>
      </c>
      <c r="T65" s="30" t="e">
        <f>+U65-#REF!</f>
        <v>#REF!</v>
      </c>
      <c r="U65" s="30" t="e">
        <f>+V65-#REF!</f>
        <v>#REF!</v>
      </c>
      <c r="V65" s="33" t="e">
        <f>V64+#REF!</f>
        <v>#REF!</v>
      </c>
    </row>
    <row r="66" spans="1:23" ht="16.8" hidden="1" customHeight="1" x14ac:dyDescent="0.4">
      <c r="A66" s="230"/>
      <c r="B66" s="169"/>
      <c r="C66" s="145"/>
      <c r="D66" s="146">
        <v>61</v>
      </c>
      <c r="E66" s="74"/>
      <c r="F66" s="89">
        <v>0.56666666666666665</v>
      </c>
      <c r="G66" s="90"/>
      <c r="H66" s="91"/>
      <c r="I66" s="91"/>
      <c r="J66" s="92">
        <v>0.57638888888888884</v>
      </c>
      <c r="K66" s="72">
        <v>0.58402777777777781</v>
      </c>
      <c r="L66" s="88">
        <v>0.58611111111111114</v>
      </c>
      <c r="M66" s="78">
        <v>0.59097222222222223</v>
      </c>
      <c r="N66" s="28"/>
      <c r="O66" s="29" t="e">
        <f>P66-#REF!</f>
        <v>#REF!</v>
      </c>
      <c r="P66" s="30" t="e">
        <f>Q66-#REF!</f>
        <v>#REF!</v>
      </c>
      <c r="Q66" s="30" t="e">
        <f>+R66-#REF!</f>
        <v>#REF!</v>
      </c>
      <c r="R66" s="30" t="e">
        <f>+U66-#REF!</f>
        <v>#REF!</v>
      </c>
      <c r="S66" s="30"/>
      <c r="T66" s="30"/>
      <c r="U66" s="30" t="e">
        <f>+V66-#REF!</f>
        <v>#REF!</v>
      </c>
      <c r="V66" s="33" t="e">
        <f>V65+#REF!</f>
        <v>#REF!</v>
      </c>
    </row>
    <row r="67" spans="1:23" ht="16.8" hidden="1" customHeight="1" x14ac:dyDescent="0.4">
      <c r="A67" s="230"/>
      <c r="B67" s="169"/>
      <c r="C67" s="145"/>
      <c r="D67" s="133">
        <v>62</v>
      </c>
      <c r="E67" s="74"/>
      <c r="F67" s="89">
        <v>0.56666666666666665</v>
      </c>
      <c r="G67" s="90"/>
      <c r="H67" s="91"/>
      <c r="I67" s="91"/>
      <c r="J67" s="92">
        <v>0.57638888888888884</v>
      </c>
      <c r="K67" s="72">
        <v>0.58402777777777781</v>
      </c>
      <c r="L67" s="88">
        <v>0.58611111111111114</v>
      </c>
      <c r="M67" s="78">
        <v>0.59097222222222223</v>
      </c>
      <c r="N67" s="32"/>
      <c r="O67" s="29" t="e">
        <f>P67-#REF!</f>
        <v>#REF!</v>
      </c>
      <c r="P67" s="30" t="e">
        <f>S67-#REF!</f>
        <v>#REF!</v>
      </c>
      <c r="Q67" s="30"/>
      <c r="R67" s="30"/>
      <c r="S67" s="30" t="e">
        <f>+T67-#REF!</f>
        <v>#REF!</v>
      </c>
      <c r="T67" s="30" t="e">
        <f>+U67-#REF!</f>
        <v>#REF!</v>
      </c>
      <c r="U67" s="30" t="e">
        <f>+V67-#REF!</f>
        <v>#REF!</v>
      </c>
      <c r="V67" s="33" t="e">
        <f>V66+#REF!</f>
        <v>#REF!</v>
      </c>
    </row>
    <row r="68" spans="1:23" ht="16.8" hidden="1" customHeight="1" x14ac:dyDescent="0.4">
      <c r="A68" s="230"/>
      <c r="B68" s="169"/>
      <c r="C68" s="145"/>
      <c r="D68" s="146">
        <v>63</v>
      </c>
      <c r="E68" s="74"/>
      <c r="F68" s="89">
        <v>0.56666666666666665</v>
      </c>
      <c r="G68" s="90"/>
      <c r="H68" s="91"/>
      <c r="I68" s="91"/>
      <c r="J68" s="92">
        <v>0.57638888888888884</v>
      </c>
      <c r="K68" s="72">
        <v>0.58402777777777781</v>
      </c>
      <c r="L68" s="88">
        <v>0.58611111111111114</v>
      </c>
      <c r="M68" s="78">
        <v>0.59097222222222223</v>
      </c>
      <c r="N68" s="32"/>
      <c r="O68" s="29" t="e">
        <f>P68-#REF!</f>
        <v>#REF!</v>
      </c>
      <c r="P68" s="30" t="e">
        <f>Q68-#REF!</f>
        <v>#REF!</v>
      </c>
      <c r="Q68" s="30" t="e">
        <f>+R68-#REF!</f>
        <v>#REF!</v>
      </c>
      <c r="R68" s="30" t="e">
        <f>+U68-#REF!</f>
        <v>#REF!</v>
      </c>
      <c r="S68" s="30"/>
      <c r="T68" s="30"/>
      <c r="U68" s="30" t="e">
        <f>+V68-#REF!</f>
        <v>#REF!</v>
      </c>
      <c r="V68" s="33" t="e">
        <f>V67+#REF!</f>
        <v>#REF!</v>
      </c>
    </row>
    <row r="69" spans="1:23" ht="16.8" hidden="1" customHeight="1" x14ac:dyDescent="0.4">
      <c r="A69" s="230"/>
      <c r="B69" s="170"/>
      <c r="C69" s="154"/>
      <c r="D69" s="133">
        <v>64</v>
      </c>
      <c r="E69" s="74"/>
      <c r="F69" s="89">
        <v>0.56666666666666665</v>
      </c>
      <c r="G69" s="90"/>
      <c r="H69" s="91"/>
      <c r="I69" s="91"/>
      <c r="J69" s="92">
        <v>0.57638888888888884</v>
      </c>
      <c r="K69" s="72">
        <v>0.58402777777777781</v>
      </c>
      <c r="L69" s="88">
        <v>0.58611111111111114</v>
      </c>
      <c r="M69" s="78">
        <v>0.59097222222222223</v>
      </c>
      <c r="N69" s="28"/>
      <c r="O69" s="29"/>
      <c r="P69" s="30"/>
      <c r="Q69" s="30"/>
      <c r="R69" s="30"/>
      <c r="S69" s="30"/>
      <c r="T69" s="30"/>
      <c r="U69" s="30"/>
      <c r="V69" s="36" t="s">
        <v>31</v>
      </c>
      <c r="W69" s="1" t="s">
        <v>32</v>
      </c>
    </row>
    <row r="70" spans="1:23" ht="16.8" hidden="1" customHeight="1" x14ac:dyDescent="0.4">
      <c r="A70" s="230"/>
      <c r="B70" s="168"/>
      <c r="C70" s="58"/>
      <c r="D70" s="146">
        <v>65</v>
      </c>
      <c r="E70" s="74"/>
      <c r="F70" s="89">
        <v>0.56666666666666665</v>
      </c>
      <c r="G70" s="90"/>
      <c r="H70" s="91"/>
      <c r="I70" s="91"/>
      <c r="J70" s="92">
        <v>0.57638888888888884</v>
      </c>
      <c r="K70" s="72">
        <v>0.58402777777777781</v>
      </c>
      <c r="L70" s="88">
        <v>0.58611111111111114</v>
      </c>
      <c r="M70" s="78">
        <v>0.59097222222222223</v>
      </c>
      <c r="N70" s="32"/>
      <c r="O70" s="29" t="e">
        <f>P70-#REF!</f>
        <v>#REF!</v>
      </c>
      <c r="P70" s="30" t="e">
        <f>S70-#REF!</f>
        <v>#REF!</v>
      </c>
      <c r="Q70" s="30"/>
      <c r="R70" s="30"/>
      <c r="S70" s="30" t="e">
        <f>+T70-#REF!</f>
        <v>#REF!</v>
      </c>
      <c r="T70" s="30" t="e">
        <f>+U70-#REF!</f>
        <v>#REF!</v>
      </c>
      <c r="U70" s="30" t="e">
        <f>+V70-#REF!</f>
        <v>#REF!</v>
      </c>
      <c r="V70" s="31" t="e">
        <f>V68+#REF!</f>
        <v>#REF!</v>
      </c>
    </row>
    <row r="71" spans="1:23" ht="16.8" hidden="1" customHeight="1" x14ac:dyDescent="0.4">
      <c r="A71" s="230"/>
      <c r="B71" s="169"/>
      <c r="C71" s="145"/>
      <c r="D71" s="133">
        <v>66</v>
      </c>
      <c r="E71" s="74"/>
      <c r="F71" s="89">
        <v>0.56666666666666665</v>
      </c>
      <c r="G71" s="90"/>
      <c r="H71" s="91"/>
      <c r="I71" s="91"/>
      <c r="J71" s="92">
        <v>0.57638888888888884</v>
      </c>
      <c r="K71" s="72">
        <v>0.58402777777777781</v>
      </c>
      <c r="L71" s="88">
        <v>0.58611111111111114</v>
      </c>
      <c r="M71" s="78">
        <v>0.59097222222222223</v>
      </c>
      <c r="N71" s="28"/>
      <c r="O71" s="29" t="e">
        <f>P71-#REF!</f>
        <v>#REF!</v>
      </c>
      <c r="P71" s="30" t="e">
        <f>Q71-#REF!</f>
        <v>#REF!</v>
      </c>
      <c r="Q71" s="30" t="e">
        <f>+R71-#REF!</f>
        <v>#REF!</v>
      </c>
      <c r="R71" s="30" t="e">
        <f>+U71-#REF!</f>
        <v>#REF!</v>
      </c>
      <c r="S71" s="30"/>
      <c r="T71" s="30"/>
      <c r="U71" s="30" t="e">
        <f>+V71-#REF!</f>
        <v>#REF!</v>
      </c>
      <c r="V71" s="33" t="e">
        <f>V70+#REF!</f>
        <v>#REF!</v>
      </c>
    </row>
    <row r="72" spans="1:23" ht="16.8" hidden="1" customHeight="1" x14ac:dyDescent="0.4">
      <c r="A72" s="230"/>
      <c r="B72" s="168"/>
      <c r="C72" s="58"/>
      <c r="D72" s="146">
        <v>67</v>
      </c>
      <c r="E72" s="74"/>
      <c r="F72" s="89">
        <v>0.56666666666666665</v>
      </c>
      <c r="G72" s="90"/>
      <c r="H72" s="91"/>
      <c r="I72" s="91"/>
      <c r="J72" s="92">
        <v>0.57638888888888884</v>
      </c>
      <c r="K72" s="72">
        <v>0.58402777777777781</v>
      </c>
      <c r="L72" s="88">
        <v>0.58611111111111114</v>
      </c>
      <c r="M72" s="78">
        <v>0.59097222222222223</v>
      </c>
      <c r="N72" s="28"/>
      <c r="O72" s="29" t="e">
        <f>P72-#REF!</f>
        <v>#REF!</v>
      </c>
      <c r="P72" s="30" t="e">
        <f>S72-#REF!</f>
        <v>#REF!</v>
      </c>
      <c r="Q72" s="30"/>
      <c r="R72" s="30"/>
      <c r="S72" s="30" t="e">
        <f>+T72-#REF!</f>
        <v>#REF!</v>
      </c>
      <c r="T72" s="30" t="e">
        <f>+U72-#REF!</f>
        <v>#REF!</v>
      </c>
      <c r="U72" s="30" t="e">
        <f>+V72-#REF!</f>
        <v>#REF!</v>
      </c>
      <c r="V72" s="33" t="e">
        <f>V71+#REF!</f>
        <v>#REF!</v>
      </c>
    </row>
    <row r="73" spans="1:23" ht="16.8" hidden="1" customHeight="1" x14ac:dyDescent="0.4">
      <c r="A73" s="230"/>
      <c r="B73" s="169"/>
      <c r="C73" s="145"/>
      <c r="D73" s="133">
        <v>68</v>
      </c>
      <c r="E73" s="74"/>
      <c r="F73" s="89">
        <v>0.56666666666666665</v>
      </c>
      <c r="G73" s="90"/>
      <c r="H73" s="91"/>
      <c r="I73" s="91"/>
      <c r="J73" s="92">
        <v>0.57638888888888884</v>
      </c>
      <c r="K73" s="72">
        <v>0.58402777777777781</v>
      </c>
      <c r="L73" s="88">
        <v>0.58611111111111114</v>
      </c>
      <c r="M73" s="78">
        <v>0.59097222222222223</v>
      </c>
      <c r="N73" s="28"/>
      <c r="O73" s="29" t="e">
        <f>P73-#REF!</f>
        <v>#REF!</v>
      </c>
      <c r="P73" s="30" t="e">
        <f>Q73-#REF!</f>
        <v>#REF!</v>
      </c>
      <c r="Q73" s="30" t="e">
        <f>+R73-#REF!</f>
        <v>#REF!</v>
      </c>
      <c r="R73" s="30" t="e">
        <f>+U73-#REF!</f>
        <v>#REF!</v>
      </c>
      <c r="S73" s="30"/>
      <c r="T73" s="30"/>
      <c r="U73" s="30" t="e">
        <f>+V73-#REF!</f>
        <v>#REF!</v>
      </c>
      <c r="V73" s="33" t="e">
        <f>V72+#REF!</f>
        <v>#REF!</v>
      </c>
    </row>
    <row r="74" spans="1:23" ht="16.8" hidden="1" customHeight="1" x14ac:dyDescent="0.4">
      <c r="A74" s="230"/>
      <c r="B74" s="168"/>
      <c r="C74" s="58"/>
      <c r="D74" s="146">
        <v>69</v>
      </c>
      <c r="E74" s="74"/>
      <c r="F74" s="89">
        <v>0.56666666666666665</v>
      </c>
      <c r="G74" s="90"/>
      <c r="H74" s="91"/>
      <c r="I74" s="91"/>
      <c r="J74" s="92">
        <v>0.57638888888888884</v>
      </c>
      <c r="K74" s="72">
        <v>0.58402777777777781</v>
      </c>
      <c r="L74" s="88">
        <v>0.58611111111111114</v>
      </c>
      <c r="M74" s="78">
        <v>0.59097222222222223</v>
      </c>
      <c r="N74" s="28"/>
      <c r="O74" s="29" t="e">
        <f>P74-#REF!</f>
        <v>#REF!</v>
      </c>
      <c r="P74" s="30" t="e">
        <f>S74-#REF!</f>
        <v>#REF!</v>
      </c>
      <c r="Q74" s="30"/>
      <c r="R74" s="30"/>
      <c r="S74" s="30" t="e">
        <f>+T74-#REF!</f>
        <v>#REF!</v>
      </c>
      <c r="T74" s="30" t="e">
        <f>+U74-#REF!</f>
        <v>#REF!</v>
      </c>
      <c r="U74" s="30" t="e">
        <f>+V74-#REF!</f>
        <v>#REF!</v>
      </c>
      <c r="V74" s="33" t="e">
        <f>V73+#REF!</f>
        <v>#REF!</v>
      </c>
    </row>
    <row r="75" spans="1:23" ht="16.8" hidden="1" customHeight="1" x14ac:dyDescent="0.4">
      <c r="A75" s="230"/>
      <c r="B75" s="169"/>
      <c r="C75" s="145"/>
      <c r="D75" s="133">
        <v>70</v>
      </c>
      <c r="E75" s="74"/>
      <c r="F75" s="89">
        <v>0.56666666666666665</v>
      </c>
      <c r="G75" s="90"/>
      <c r="H75" s="91"/>
      <c r="I75" s="91"/>
      <c r="J75" s="92">
        <v>0.57638888888888884</v>
      </c>
      <c r="K75" s="72">
        <v>0.58402777777777781</v>
      </c>
      <c r="L75" s="88">
        <v>0.58611111111111114</v>
      </c>
      <c r="M75" s="78">
        <v>0.59097222222222223</v>
      </c>
      <c r="N75" s="28"/>
      <c r="O75" s="29" t="e">
        <f>P75-#REF!</f>
        <v>#REF!</v>
      </c>
      <c r="P75" s="30" t="e">
        <f>Q75-#REF!</f>
        <v>#REF!</v>
      </c>
      <c r="Q75" s="30" t="e">
        <f>+R75-#REF!</f>
        <v>#REF!</v>
      </c>
      <c r="R75" s="30" t="e">
        <f>+U75-#REF!</f>
        <v>#REF!</v>
      </c>
      <c r="S75" s="30"/>
      <c r="T75" s="30"/>
      <c r="U75" s="30" t="e">
        <f>+V75-#REF!</f>
        <v>#REF!</v>
      </c>
      <c r="V75" s="33" t="e">
        <f>V74+#REF!</f>
        <v>#REF!</v>
      </c>
    </row>
    <row r="76" spans="1:23" ht="16.8" hidden="1" customHeight="1" x14ac:dyDescent="0.4">
      <c r="A76" s="230"/>
      <c r="B76" s="168"/>
      <c r="C76" s="58"/>
      <c r="D76" s="146">
        <v>71</v>
      </c>
      <c r="E76" s="74"/>
      <c r="F76" s="89">
        <v>0.56666666666666665</v>
      </c>
      <c r="G76" s="90"/>
      <c r="H76" s="91"/>
      <c r="I76" s="91"/>
      <c r="J76" s="92">
        <v>0.57638888888888884</v>
      </c>
      <c r="K76" s="72">
        <v>0.58402777777777781</v>
      </c>
      <c r="L76" s="88">
        <v>0.58611111111111114</v>
      </c>
      <c r="M76" s="78">
        <v>0.59097222222222223</v>
      </c>
      <c r="N76" s="28"/>
      <c r="O76" s="29" t="e">
        <f>P76-#REF!</f>
        <v>#REF!</v>
      </c>
      <c r="P76" s="30" t="e">
        <f>S76-#REF!</f>
        <v>#REF!</v>
      </c>
      <c r="Q76" s="30"/>
      <c r="R76" s="30"/>
      <c r="S76" s="30" t="e">
        <f>+T76-#REF!</f>
        <v>#REF!</v>
      </c>
      <c r="T76" s="30" t="e">
        <f>+U76-#REF!</f>
        <v>#REF!</v>
      </c>
      <c r="U76" s="30" t="e">
        <f>+V76-#REF!</f>
        <v>#REF!</v>
      </c>
      <c r="V76" s="33" t="e">
        <f>V75+#REF!</f>
        <v>#REF!</v>
      </c>
    </row>
    <row r="77" spans="1:23" ht="16.8" hidden="1" customHeight="1" x14ac:dyDescent="0.4">
      <c r="A77" s="230"/>
      <c r="B77" s="169"/>
      <c r="C77" s="145"/>
      <c r="D77" s="133">
        <v>72</v>
      </c>
      <c r="E77" s="74"/>
      <c r="F77" s="89">
        <v>0.56666666666666665</v>
      </c>
      <c r="G77" s="90"/>
      <c r="H77" s="91"/>
      <c r="I77" s="91"/>
      <c r="J77" s="92">
        <v>0.57638888888888884</v>
      </c>
      <c r="K77" s="72">
        <v>0.58402777777777781</v>
      </c>
      <c r="L77" s="88">
        <v>0.58611111111111114</v>
      </c>
      <c r="M77" s="78">
        <v>0.59097222222222223</v>
      </c>
      <c r="N77" s="28"/>
      <c r="O77" s="29" t="e">
        <f>P77-#REF!</f>
        <v>#REF!</v>
      </c>
      <c r="P77" s="30" t="e">
        <f>Q77-#REF!</f>
        <v>#REF!</v>
      </c>
      <c r="Q77" s="30" t="e">
        <f>+R77-#REF!</f>
        <v>#REF!</v>
      </c>
      <c r="R77" s="30" t="e">
        <f>+U77-#REF!</f>
        <v>#REF!</v>
      </c>
      <c r="S77" s="30"/>
      <c r="T77" s="30"/>
      <c r="U77" s="30" t="e">
        <f>+V77-#REF!</f>
        <v>#REF!</v>
      </c>
      <c r="V77" s="33" t="e">
        <f>V76+#REF!</f>
        <v>#REF!</v>
      </c>
    </row>
    <row r="78" spans="1:23" ht="16.8" hidden="1" customHeight="1" x14ac:dyDescent="0.4">
      <c r="A78" s="230"/>
      <c r="B78" s="168"/>
      <c r="C78" s="58"/>
      <c r="D78" s="146">
        <v>73</v>
      </c>
      <c r="E78" s="74"/>
      <c r="F78" s="89">
        <v>0.56666666666666665</v>
      </c>
      <c r="G78" s="90"/>
      <c r="H78" s="91"/>
      <c r="I78" s="91"/>
      <c r="J78" s="92">
        <v>0.57638888888888884</v>
      </c>
      <c r="K78" s="72">
        <v>0.58402777777777781</v>
      </c>
      <c r="L78" s="88">
        <v>0.58611111111111114</v>
      </c>
      <c r="M78" s="78">
        <v>0.59097222222222223</v>
      </c>
      <c r="N78" s="28"/>
      <c r="O78" s="29" t="e">
        <f>P78-#REF!</f>
        <v>#REF!</v>
      </c>
      <c r="P78" s="30" t="e">
        <f>S78-#REF!</f>
        <v>#REF!</v>
      </c>
      <c r="Q78" s="30"/>
      <c r="R78" s="30"/>
      <c r="S78" s="30" t="e">
        <f>+T78-#REF!</f>
        <v>#REF!</v>
      </c>
      <c r="T78" s="30" t="e">
        <f>+U78-#REF!</f>
        <v>#REF!</v>
      </c>
      <c r="U78" s="30" t="e">
        <f>+V78-#REF!</f>
        <v>#REF!</v>
      </c>
      <c r="V78" s="33" t="e">
        <f>V77+#REF!</f>
        <v>#REF!</v>
      </c>
    </row>
    <row r="79" spans="1:23" ht="16.8" hidden="1" customHeight="1" x14ac:dyDescent="0.4">
      <c r="A79" s="230"/>
      <c r="B79" s="169"/>
      <c r="C79" s="145"/>
      <c r="D79" s="133">
        <v>74</v>
      </c>
      <c r="E79" s="74"/>
      <c r="F79" s="89">
        <v>0.56666666666666665</v>
      </c>
      <c r="G79" s="90"/>
      <c r="H79" s="91"/>
      <c r="I79" s="91"/>
      <c r="J79" s="92">
        <v>0.57638888888888884</v>
      </c>
      <c r="K79" s="72">
        <v>0.58402777777777781</v>
      </c>
      <c r="L79" s="88">
        <v>0.58611111111111114</v>
      </c>
      <c r="M79" s="78">
        <v>0.59097222222222223</v>
      </c>
      <c r="N79" s="28"/>
      <c r="O79" s="29" t="e">
        <f>P79-#REF!</f>
        <v>#REF!</v>
      </c>
      <c r="P79" s="30" t="e">
        <f>Q79-#REF!</f>
        <v>#REF!</v>
      </c>
      <c r="Q79" s="30" t="e">
        <f>+R79-#REF!</f>
        <v>#REF!</v>
      </c>
      <c r="R79" s="30" t="e">
        <f>+U79-#REF!</f>
        <v>#REF!</v>
      </c>
      <c r="S79" s="30"/>
      <c r="T79" s="30"/>
      <c r="U79" s="30" t="e">
        <f>+V79-#REF!</f>
        <v>#REF!</v>
      </c>
      <c r="V79" s="33" t="e">
        <f>V78+#REF!</f>
        <v>#REF!</v>
      </c>
    </row>
    <row r="80" spans="1:23" ht="16.8" hidden="1" customHeight="1" x14ac:dyDescent="0.4">
      <c r="A80" s="230"/>
      <c r="B80" s="168"/>
      <c r="C80" s="58"/>
      <c r="D80" s="146">
        <v>75</v>
      </c>
      <c r="E80" s="74"/>
      <c r="F80" s="89">
        <v>0.56666666666666665</v>
      </c>
      <c r="G80" s="90"/>
      <c r="H80" s="91"/>
      <c r="I80" s="91"/>
      <c r="J80" s="92">
        <v>0.57638888888888884</v>
      </c>
      <c r="K80" s="72">
        <v>0.58402777777777781</v>
      </c>
      <c r="L80" s="88">
        <v>0.58611111111111114</v>
      </c>
      <c r="M80" s="78">
        <v>0.59097222222222223</v>
      </c>
      <c r="N80" s="28"/>
      <c r="O80" s="29" t="e">
        <f>P80-#REF!</f>
        <v>#REF!</v>
      </c>
      <c r="P80" s="30" t="e">
        <f>S80-#REF!</f>
        <v>#REF!</v>
      </c>
      <c r="Q80" s="30"/>
      <c r="R80" s="30"/>
      <c r="S80" s="30" t="e">
        <f>+T80-#REF!</f>
        <v>#REF!</v>
      </c>
      <c r="T80" s="30" t="e">
        <f>+U80-#REF!</f>
        <v>#REF!</v>
      </c>
      <c r="U80" s="30" t="e">
        <f>+V80-#REF!</f>
        <v>#REF!</v>
      </c>
      <c r="V80" s="33" t="e">
        <f>V79+#REF!</f>
        <v>#REF!</v>
      </c>
    </row>
    <row r="81" spans="1:27" ht="16.8" hidden="1" customHeight="1" x14ac:dyDescent="0.4">
      <c r="A81" s="230"/>
      <c r="B81" s="169"/>
      <c r="C81" s="145"/>
      <c r="D81" s="133">
        <v>76</v>
      </c>
      <c r="E81" s="74"/>
      <c r="F81" s="89">
        <v>0.56666666666666665</v>
      </c>
      <c r="G81" s="90"/>
      <c r="H81" s="91"/>
      <c r="I81" s="91"/>
      <c r="J81" s="92">
        <v>0.57638888888888884</v>
      </c>
      <c r="K81" s="72">
        <v>0.58402777777777781</v>
      </c>
      <c r="L81" s="88">
        <v>0.58611111111111114</v>
      </c>
      <c r="M81" s="78">
        <v>0.59097222222222223</v>
      </c>
      <c r="N81" s="32"/>
      <c r="O81" s="29" t="e">
        <f>P81-#REF!</f>
        <v>#REF!</v>
      </c>
      <c r="P81" s="30" t="e">
        <f>Q81-#REF!</f>
        <v>#REF!</v>
      </c>
      <c r="Q81" s="30" t="e">
        <f>+R81-#REF!</f>
        <v>#REF!</v>
      </c>
      <c r="R81" s="30" t="e">
        <f>+U81-#REF!</f>
        <v>#REF!</v>
      </c>
      <c r="S81" s="30"/>
      <c r="T81" s="30"/>
      <c r="U81" s="30" t="e">
        <f>+V81-#REF!</f>
        <v>#REF!</v>
      </c>
      <c r="V81" s="33" t="e">
        <f>V80+#REF!</f>
        <v>#REF!</v>
      </c>
    </row>
    <row r="82" spans="1:27" ht="16.8" hidden="1" customHeight="1" x14ac:dyDescent="0.4">
      <c r="A82" s="230"/>
      <c r="B82" s="168"/>
      <c r="C82" s="58"/>
      <c r="D82" s="146">
        <v>77</v>
      </c>
      <c r="E82" s="74"/>
      <c r="F82" s="89">
        <v>0.56666666666666665</v>
      </c>
      <c r="G82" s="90"/>
      <c r="H82" s="91"/>
      <c r="I82" s="91"/>
      <c r="J82" s="92">
        <v>0.57638888888888884</v>
      </c>
      <c r="K82" s="72">
        <v>0.58402777777777781</v>
      </c>
      <c r="L82" s="88">
        <v>0.58611111111111114</v>
      </c>
      <c r="M82" s="78">
        <v>0.59097222222222223</v>
      </c>
      <c r="N82" s="32"/>
      <c r="O82" s="29"/>
      <c r="P82" s="30"/>
      <c r="Q82" s="30"/>
      <c r="R82" s="30"/>
      <c r="S82" s="30"/>
      <c r="T82" s="30"/>
      <c r="U82" s="30"/>
      <c r="V82" s="33"/>
    </row>
    <row r="83" spans="1:27" ht="16.5" hidden="1" customHeight="1" x14ac:dyDescent="0.4">
      <c r="A83" s="230"/>
      <c r="B83" s="170"/>
      <c r="C83" s="154"/>
      <c r="D83" s="133">
        <v>78</v>
      </c>
      <c r="E83" s="74"/>
      <c r="F83" s="89">
        <v>0.56666666666666665</v>
      </c>
      <c r="G83" s="90"/>
      <c r="H83" s="91"/>
      <c r="I83" s="91"/>
      <c r="J83" s="92">
        <v>0.57638888888888884</v>
      </c>
      <c r="K83" s="72">
        <v>0.58402777777777781</v>
      </c>
      <c r="L83" s="88">
        <v>0.58611111111111114</v>
      </c>
      <c r="M83" s="78">
        <v>0.59097222222222223</v>
      </c>
      <c r="N83" s="28"/>
      <c r="O83" s="29"/>
      <c r="P83" s="30"/>
      <c r="Q83" s="30"/>
      <c r="R83" s="30"/>
      <c r="S83" s="30"/>
      <c r="T83" s="30"/>
      <c r="U83" s="30"/>
      <c r="V83" s="36" t="s">
        <v>59</v>
      </c>
      <c r="W83" s="20">
        <v>6.25E-2</v>
      </c>
    </row>
    <row r="84" spans="1:27" ht="17.399999999999999" hidden="1" customHeight="1" thickBot="1" x14ac:dyDescent="0.45">
      <c r="A84" s="230"/>
      <c r="B84" s="170"/>
      <c r="C84" s="154"/>
      <c r="D84" s="151">
        <v>49</v>
      </c>
      <c r="E84" s="74"/>
      <c r="F84" s="89">
        <v>0.56666666666666665</v>
      </c>
      <c r="G84" s="90"/>
      <c r="H84" s="91"/>
      <c r="I84" s="91"/>
      <c r="J84" s="92">
        <v>0.57638888888888884</v>
      </c>
      <c r="K84" s="72">
        <v>0.58402777777777781</v>
      </c>
      <c r="L84" s="88">
        <v>0.58611111111111114</v>
      </c>
      <c r="M84" s="78">
        <v>0.59097222222222223</v>
      </c>
      <c r="U84" s="5"/>
      <c r="V84" s="21"/>
    </row>
    <row r="85" spans="1:27" ht="17.399999999999999" hidden="1" customHeight="1" thickBot="1" x14ac:dyDescent="0.45">
      <c r="A85" s="230"/>
      <c r="B85" s="170"/>
      <c r="C85" s="154"/>
      <c r="D85" s="135">
        <v>78</v>
      </c>
      <c r="E85" s="90"/>
      <c r="F85" s="89">
        <v>0.56666666666666665</v>
      </c>
      <c r="G85" s="90"/>
      <c r="H85" s="91"/>
      <c r="I85" s="91"/>
      <c r="J85" s="92">
        <v>0.57638888888888884</v>
      </c>
      <c r="K85" s="94">
        <v>0.58402777777777781</v>
      </c>
      <c r="L85" s="233">
        <v>0.58611111111111114</v>
      </c>
      <c r="M85" s="140">
        <v>0.59097222222222223</v>
      </c>
    </row>
    <row r="86" spans="1:27" ht="20.399999999999999" customHeight="1" thickBot="1" x14ac:dyDescent="0.45">
      <c r="A86" s="242" t="s">
        <v>370</v>
      </c>
      <c r="B86" s="386" t="s">
        <v>9</v>
      </c>
      <c r="C86" s="369" t="s">
        <v>120</v>
      </c>
      <c r="D86" s="244">
        <v>48</v>
      </c>
      <c r="E86" s="243"/>
      <c r="F86" s="328">
        <v>0.55694444444444446</v>
      </c>
      <c r="G86" s="329"/>
      <c r="H86" s="330">
        <v>0.56666666666666665</v>
      </c>
      <c r="I86" s="331"/>
      <c r="J86" s="332"/>
      <c r="K86" s="333">
        <v>0.57430555555555551</v>
      </c>
      <c r="L86" s="334">
        <v>0.57638888888888884</v>
      </c>
      <c r="M86" s="335">
        <v>0.58125000000000004</v>
      </c>
      <c r="Z86" s="154"/>
      <c r="AA86" s="155"/>
    </row>
    <row r="87" spans="1:27" x14ac:dyDescent="0.4">
      <c r="D87" s="55"/>
    </row>
    <row r="88" spans="1:27" ht="21" thickBot="1" x14ac:dyDescent="0.5">
      <c r="B88" s="2"/>
      <c r="C88" s="23"/>
    </row>
    <row r="89" spans="1:27" ht="19.8" thickBot="1" x14ac:dyDescent="0.5">
      <c r="B89" s="485" t="s">
        <v>356</v>
      </c>
      <c r="C89" s="486"/>
      <c r="D89" s="486"/>
      <c r="E89" s="487"/>
    </row>
    <row r="90" spans="1:27" x14ac:dyDescent="0.4">
      <c r="B90" s="207" t="s">
        <v>142</v>
      </c>
      <c r="C90" s="451" t="s">
        <v>146</v>
      </c>
      <c r="D90" s="452"/>
      <c r="E90" s="453"/>
    </row>
    <row r="91" spans="1:27" x14ac:dyDescent="0.4">
      <c r="B91" s="454" t="s">
        <v>143</v>
      </c>
      <c r="C91" s="431" t="s">
        <v>139</v>
      </c>
      <c r="D91" s="432"/>
      <c r="E91" s="208"/>
    </row>
    <row r="92" spans="1:27" x14ac:dyDescent="0.4">
      <c r="B92" s="455"/>
      <c r="C92" s="431" t="s">
        <v>145</v>
      </c>
      <c r="D92" s="432"/>
      <c r="E92" s="208"/>
    </row>
    <row r="93" spans="1:27" x14ac:dyDescent="0.4">
      <c r="B93" s="454" t="s">
        <v>143</v>
      </c>
      <c r="C93" s="445" t="s">
        <v>140</v>
      </c>
      <c r="D93" s="446"/>
      <c r="E93" s="208"/>
    </row>
    <row r="94" spans="1:27" x14ac:dyDescent="0.4">
      <c r="B94" s="455"/>
      <c r="C94" s="445" t="s">
        <v>141</v>
      </c>
      <c r="D94" s="446"/>
      <c r="E94" s="208"/>
    </row>
    <row r="95" spans="1:27" x14ac:dyDescent="0.4">
      <c r="B95" s="209" t="s">
        <v>143</v>
      </c>
      <c r="C95" s="445" t="s">
        <v>144</v>
      </c>
      <c r="D95" s="446"/>
      <c r="E95" s="208"/>
    </row>
    <row r="97" spans="2:5" ht="23.4" x14ac:dyDescent="0.45">
      <c r="B97" s="473" t="s">
        <v>358</v>
      </c>
      <c r="C97" s="473"/>
      <c r="D97" s="473"/>
      <c r="E97" s="473"/>
    </row>
  </sheetData>
  <mergeCells count="19">
    <mergeCell ref="B93:B94"/>
    <mergeCell ref="C95:D95"/>
    <mergeCell ref="B97:E97"/>
    <mergeCell ref="C92:D92"/>
    <mergeCell ref="C93:D93"/>
    <mergeCell ref="C94:D94"/>
    <mergeCell ref="A48:A54"/>
    <mergeCell ref="B55:M55"/>
    <mergeCell ref="C91:D91"/>
    <mergeCell ref="B89:E89"/>
    <mergeCell ref="C90:E90"/>
    <mergeCell ref="B91:B92"/>
    <mergeCell ref="B1:V1"/>
    <mergeCell ref="E3:M3"/>
    <mergeCell ref="O3:V3"/>
    <mergeCell ref="A5:A46"/>
    <mergeCell ref="A47:M47"/>
    <mergeCell ref="B19:N19"/>
    <mergeCell ref="B34:M34"/>
  </mergeCells>
  <conditionalFormatting sqref="V5 V56">
    <cfRule type="cellIs" dxfId="4" priority="5" operator="lessThan">
      <formula>#REF!</formula>
    </cfRule>
  </conditionalFormatting>
  <conditionalFormatting sqref="V70">
    <cfRule type="cellIs" dxfId="3" priority="1" operator="lessThan">
      <formula>#REF!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7B486-7E10-4AFA-A582-A5EE9858DD59}">
  <sheetPr>
    <tabColor theme="8" tint="0.79998168889431442"/>
  </sheetPr>
  <dimension ref="A1:X89"/>
  <sheetViews>
    <sheetView topLeftCell="A24" zoomScale="80" zoomScaleNormal="80" workbookViewId="0">
      <selection activeCell="B16" sqref="B16"/>
    </sheetView>
  </sheetViews>
  <sheetFormatPr defaultColWidth="10.77734375" defaultRowHeight="16.8" x14ac:dyDescent="0.4"/>
  <cols>
    <col min="1" max="1" width="3.77734375" style="1" customWidth="1"/>
    <col min="2" max="2" width="12.5546875" style="1" customWidth="1"/>
    <col min="3" max="3" width="43.33203125" style="1" customWidth="1"/>
    <col min="4" max="4" width="15.21875" style="1" customWidth="1"/>
    <col min="5" max="5" width="13.77734375" style="1" customWidth="1"/>
    <col min="6" max="6" width="12.77734375" style="1" customWidth="1"/>
    <col min="7" max="11" width="8.88671875" style="1" customWidth="1"/>
    <col min="12" max="12" width="12.77734375" style="5" customWidth="1"/>
    <col min="13" max="13" width="12.77734375" style="1" customWidth="1"/>
    <col min="14" max="14" width="2.77734375" style="1" hidden="1" customWidth="1"/>
    <col min="15" max="22" width="12.77734375" style="1" hidden="1" customWidth="1"/>
    <col min="23" max="23" width="0" style="1" hidden="1" customWidth="1"/>
    <col min="24" max="24" width="15" style="1" hidden="1" customWidth="1"/>
    <col min="25" max="16384" width="10.77734375" style="1"/>
  </cols>
  <sheetData>
    <row r="1" spans="1:22" ht="23.25" customHeight="1" x14ac:dyDescent="0.4">
      <c r="B1" s="460" t="s">
        <v>205</v>
      </c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  <c r="R1" s="460"/>
      <c r="S1" s="460"/>
      <c r="T1" s="460"/>
      <c r="U1" s="460"/>
      <c r="V1" s="460"/>
    </row>
    <row r="2" spans="1:22" ht="15.75" customHeight="1" thickBot="1" x14ac:dyDescent="0.45">
      <c r="B2" s="215" t="s">
        <v>204</v>
      </c>
      <c r="C2" s="213"/>
    </row>
    <row r="3" spans="1:22" ht="25.2" thickBot="1" x14ac:dyDescent="0.6">
      <c r="E3" s="420" t="s">
        <v>203</v>
      </c>
      <c r="F3" s="421"/>
      <c r="G3" s="421"/>
      <c r="H3" s="421"/>
      <c r="I3" s="421"/>
      <c r="J3" s="421"/>
      <c r="K3" s="421"/>
      <c r="L3" s="421"/>
      <c r="M3" s="422"/>
      <c r="N3" s="6"/>
      <c r="O3" s="423" t="s">
        <v>19</v>
      </c>
      <c r="P3" s="424"/>
      <c r="Q3" s="424"/>
      <c r="R3" s="424"/>
      <c r="S3" s="424"/>
      <c r="T3" s="424"/>
      <c r="U3" s="424"/>
      <c r="V3" s="425"/>
    </row>
    <row r="4" spans="1:22" s="7" customFormat="1" ht="51" thickBot="1" x14ac:dyDescent="0.35">
      <c r="B4" s="353" t="s">
        <v>0</v>
      </c>
      <c r="C4" s="53" t="s">
        <v>147</v>
      </c>
      <c r="D4" s="54" t="s">
        <v>20</v>
      </c>
      <c r="E4" s="95" t="s">
        <v>66</v>
      </c>
      <c r="F4" s="96" t="s">
        <v>61</v>
      </c>
      <c r="G4" s="97" t="s">
        <v>62</v>
      </c>
      <c r="H4" s="98" t="s">
        <v>63</v>
      </c>
      <c r="I4" s="98" t="s">
        <v>64</v>
      </c>
      <c r="J4" s="99" t="s">
        <v>65</v>
      </c>
      <c r="K4" s="100" t="s">
        <v>26</v>
      </c>
      <c r="L4" s="95" t="s">
        <v>353</v>
      </c>
      <c r="M4" s="95" t="s">
        <v>354</v>
      </c>
      <c r="O4" s="25" t="s">
        <v>29</v>
      </c>
      <c r="P4" s="26" t="s">
        <v>21</v>
      </c>
      <c r="Q4" s="26" t="s">
        <v>22</v>
      </c>
      <c r="R4" s="26" t="s">
        <v>23</v>
      </c>
      <c r="S4" s="26" t="s">
        <v>24</v>
      </c>
      <c r="T4" s="26" t="s">
        <v>25</v>
      </c>
      <c r="U4" s="26" t="s">
        <v>26</v>
      </c>
      <c r="V4" s="27" t="s">
        <v>30</v>
      </c>
    </row>
    <row r="5" spans="1:22" s="7" customFormat="1" ht="19.8" thickBot="1" x14ac:dyDescent="0.35">
      <c r="B5" s="426" t="s">
        <v>379</v>
      </c>
      <c r="C5" s="427"/>
      <c r="D5" s="488"/>
      <c r="E5" s="220"/>
      <c r="F5" s="221"/>
      <c r="G5" s="221"/>
      <c r="H5" s="221"/>
      <c r="I5" s="221"/>
      <c r="J5" s="221"/>
      <c r="K5" s="221"/>
      <c r="L5" s="221"/>
      <c r="M5" s="221"/>
      <c r="O5" s="25"/>
      <c r="P5" s="26"/>
      <c r="Q5" s="26"/>
      <c r="R5" s="26"/>
      <c r="S5" s="26"/>
      <c r="T5" s="26"/>
      <c r="U5" s="26"/>
      <c r="V5" s="27"/>
    </row>
    <row r="6" spans="1:22" s="7" customFormat="1" ht="16.8" customHeight="1" x14ac:dyDescent="0.4">
      <c r="A6" s="414" t="s">
        <v>102</v>
      </c>
      <c r="B6" s="15" t="s">
        <v>187</v>
      </c>
      <c r="C6" s="348" t="s">
        <v>191</v>
      </c>
      <c r="D6" s="171">
        <v>1</v>
      </c>
      <c r="E6" s="223">
        <v>0.60833333333333328</v>
      </c>
      <c r="F6" s="224"/>
      <c r="G6" s="223">
        <v>0.6166666666666667</v>
      </c>
      <c r="H6" s="246"/>
      <c r="I6" s="246"/>
      <c r="J6" s="247"/>
      <c r="K6" s="249">
        <v>0.62291666666666667</v>
      </c>
      <c r="L6" s="250">
        <v>0.625</v>
      </c>
      <c r="M6" s="251">
        <v>0.62916666666666665</v>
      </c>
      <c r="O6" s="25"/>
      <c r="P6" s="26"/>
      <c r="Q6" s="26"/>
      <c r="R6" s="26"/>
      <c r="S6" s="26"/>
      <c r="T6" s="26"/>
      <c r="U6" s="26"/>
      <c r="V6" s="27"/>
    </row>
    <row r="7" spans="1:22" ht="16.8" customHeight="1" x14ac:dyDescent="0.4">
      <c r="A7" s="415"/>
      <c r="B7" s="8" t="s">
        <v>151</v>
      </c>
      <c r="C7" s="347" t="s">
        <v>152</v>
      </c>
      <c r="D7" s="9">
        <v>2</v>
      </c>
      <c r="E7" s="107"/>
      <c r="F7" s="121">
        <v>0.61250000000000004</v>
      </c>
      <c r="G7" s="119"/>
      <c r="H7" s="120">
        <v>0.62083333333333335</v>
      </c>
      <c r="I7" s="120"/>
      <c r="J7" s="121"/>
      <c r="K7" s="107">
        <v>0.62708333333333333</v>
      </c>
      <c r="L7" s="129">
        <v>0.62916666666666665</v>
      </c>
      <c r="M7" s="113">
        <v>0.6333333333333333</v>
      </c>
      <c r="N7" s="28"/>
      <c r="O7" s="29" t="e">
        <f>P7-#REF!</f>
        <v>#REF!</v>
      </c>
      <c r="P7" s="30" t="e">
        <f>Q7-#REF!</f>
        <v>#REF!</v>
      </c>
      <c r="Q7" s="30" t="e">
        <f>+R7-#REF!</f>
        <v>#REF!</v>
      </c>
      <c r="R7" s="30" t="e">
        <f>+U7-#REF!</f>
        <v>#REF!</v>
      </c>
      <c r="S7" s="30"/>
      <c r="T7" s="30"/>
      <c r="U7" s="30" t="e">
        <f>+V7-#REF!</f>
        <v>#REF!</v>
      </c>
      <c r="V7" s="31">
        <v>0.5625</v>
      </c>
    </row>
    <row r="8" spans="1:22" ht="16.8" customHeight="1" x14ac:dyDescent="0.4">
      <c r="A8" s="415"/>
      <c r="B8" s="8" t="s">
        <v>185</v>
      </c>
      <c r="C8" s="347" t="s">
        <v>189</v>
      </c>
      <c r="D8" s="9">
        <v>3</v>
      </c>
      <c r="E8" s="107">
        <v>0.6166666666666667</v>
      </c>
      <c r="F8" s="121"/>
      <c r="G8" s="119"/>
      <c r="H8" s="120"/>
      <c r="I8" s="120">
        <v>0.625</v>
      </c>
      <c r="J8" s="121"/>
      <c r="K8" s="107">
        <v>0.63124999999999998</v>
      </c>
      <c r="L8" s="129">
        <v>0.6333333333333333</v>
      </c>
      <c r="M8" s="113">
        <v>0.63749999999999996</v>
      </c>
      <c r="N8" s="28"/>
      <c r="O8" s="29"/>
      <c r="P8" s="30"/>
      <c r="Q8" s="30"/>
      <c r="R8" s="30"/>
      <c r="S8" s="30"/>
      <c r="T8" s="30"/>
      <c r="U8" s="30"/>
      <c r="V8" s="31"/>
    </row>
    <row r="9" spans="1:22" x14ac:dyDescent="0.4">
      <c r="A9" s="415"/>
      <c r="B9" s="15" t="s">
        <v>164</v>
      </c>
      <c r="C9" s="40" t="s">
        <v>165</v>
      </c>
      <c r="D9" s="9">
        <v>4</v>
      </c>
      <c r="E9" s="107"/>
      <c r="F9" s="108">
        <v>0.62083333333333335</v>
      </c>
      <c r="G9" s="109"/>
      <c r="H9" s="110"/>
      <c r="I9" s="110"/>
      <c r="J9" s="108">
        <v>0.62916666666666665</v>
      </c>
      <c r="K9" s="107">
        <v>0.63541666666666663</v>
      </c>
      <c r="L9" s="112">
        <v>0.63749999999999996</v>
      </c>
      <c r="M9" s="113">
        <v>0.64166666666666672</v>
      </c>
      <c r="N9" s="32"/>
      <c r="O9" s="29" t="e">
        <f>P9-#REF!</f>
        <v>#REF!</v>
      </c>
      <c r="P9" s="30" t="e">
        <f>S9-#REF!</f>
        <v>#REF!</v>
      </c>
      <c r="Q9" s="30"/>
      <c r="R9" s="30"/>
      <c r="S9" s="30" t="e">
        <f>+T9-#REF!</f>
        <v>#REF!</v>
      </c>
      <c r="T9" s="30" t="e">
        <f>+U9-#REF!</f>
        <v>#REF!</v>
      </c>
      <c r="U9" s="30" t="e">
        <f>+V9-#REF!</f>
        <v>#REF!</v>
      </c>
      <c r="V9" s="33" t="e">
        <f>V7+#REF!</f>
        <v>#REF!</v>
      </c>
    </row>
    <row r="10" spans="1:22" x14ac:dyDescent="0.4">
      <c r="A10" s="415"/>
      <c r="B10" s="15" t="s">
        <v>166</v>
      </c>
      <c r="C10" s="347" t="s">
        <v>167</v>
      </c>
      <c r="D10" s="171">
        <v>5</v>
      </c>
      <c r="E10" s="107">
        <v>0.625</v>
      </c>
      <c r="F10" s="108"/>
      <c r="G10" s="109">
        <v>0.6333333333333333</v>
      </c>
      <c r="H10" s="110"/>
      <c r="I10" s="110"/>
      <c r="J10" s="108"/>
      <c r="K10" s="107">
        <v>0.63958333333333328</v>
      </c>
      <c r="L10" s="112">
        <f t="shared" ref="L10" si="0">+M9</f>
        <v>0.64166666666666672</v>
      </c>
      <c r="M10" s="113">
        <v>0.64583333333333337</v>
      </c>
      <c r="N10" s="28"/>
      <c r="O10" s="29" t="e">
        <f>P10-#REF!</f>
        <v>#REF!</v>
      </c>
      <c r="P10" s="30" t="e">
        <f>Q10-#REF!</f>
        <v>#REF!</v>
      </c>
      <c r="Q10" s="30" t="e">
        <f>+R10-#REF!</f>
        <v>#REF!</v>
      </c>
      <c r="R10" s="30" t="e">
        <f>+U10-#REF!</f>
        <v>#REF!</v>
      </c>
      <c r="S10" s="30"/>
      <c r="T10" s="30"/>
      <c r="U10" s="30" t="e">
        <f>+V10-#REF!</f>
        <v>#REF!</v>
      </c>
      <c r="V10" s="33" t="e">
        <f>V9+#REF!</f>
        <v>#REF!</v>
      </c>
    </row>
    <row r="11" spans="1:22" x14ac:dyDescent="0.4">
      <c r="A11" s="415"/>
      <c r="B11" s="15" t="s">
        <v>156</v>
      </c>
      <c r="C11" s="347" t="s">
        <v>157</v>
      </c>
      <c r="D11" s="9">
        <v>6</v>
      </c>
      <c r="E11" s="107"/>
      <c r="F11" s="108">
        <v>0.62916666666666665</v>
      </c>
      <c r="G11" s="109"/>
      <c r="H11" s="110">
        <v>0.63749999999999996</v>
      </c>
      <c r="I11" s="110"/>
      <c r="J11" s="108"/>
      <c r="K11" s="107">
        <v>0.64375000000000004</v>
      </c>
      <c r="L11" s="112">
        <v>0.64583333333333337</v>
      </c>
      <c r="M11" s="113">
        <v>0.65</v>
      </c>
      <c r="N11" s="32"/>
      <c r="O11" s="29" t="e">
        <f>P11-#REF!</f>
        <v>#REF!</v>
      </c>
      <c r="P11" s="30" t="e">
        <f>S11-#REF!</f>
        <v>#REF!</v>
      </c>
      <c r="Q11" s="30"/>
      <c r="R11" s="30"/>
      <c r="S11" s="30" t="e">
        <f>+T11-#REF!</f>
        <v>#REF!</v>
      </c>
      <c r="T11" s="30" t="e">
        <f>+U11-#REF!</f>
        <v>#REF!</v>
      </c>
      <c r="U11" s="30" t="e">
        <f>+V11-#REF!</f>
        <v>#REF!</v>
      </c>
      <c r="V11" s="33" t="e">
        <f>V10+#REF!</f>
        <v>#REF!</v>
      </c>
    </row>
    <row r="12" spans="1:22" x14ac:dyDescent="0.4">
      <c r="A12" s="415"/>
      <c r="B12" s="15" t="s">
        <v>158</v>
      </c>
      <c r="C12" s="347" t="s">
        <v>159</v>
      </c>
      <c r="D12" s="9">
        <v>7</v>
      </c>
      <c r="E12" s="107">
        <v>0.6333333333333333</v>
      </c>
      <c r="F12" s="108"/>
      <c r="G12" s="109"/>
      <c r="H12" s="110"/>
      <c r="I12" s="110">
        <v>0.64166666666666672</v>
      </c>
      <c r="J12" s="108"/>
      <c r="K12" s="107">
        <v>0.6479166666666667</v>
      </c>
      <c r="L12" s="112">
        <v>0.65</v>
      </c>
      <c r="M12" s="113">
        <v>0.65416666666666667</v>
      </c>
      <c r="N12" s="32"/>
      <c r="O12" s="29" t="e">
        <f>P12-#REF!</f>
        <v>#REF!</v>
      </c>
      <c r="P12" s="30" t="e">
        <f>Q12-#REF!</f>
        <v>#REF!</v>
      </c>
      <c r="Q12" s="30" t="e">
        <f>+R12-#REF!</f>
        <v>#REF!</v>
      </c>
      <c r="R12" s="30" t="e">
        <f>+U12-#REF!</f>
        <v>#REF!</v>
      </c>
      <c r="S12" s="30"/>
      <c r="T12" s="30"/>
      <c r="U12" s="30" t="e">
        <f>+V12-#REF!</f>
        <v>#REF!</v>
      </c>
      <c r="V12" s="33" t="e">
        <f>V11+#REF!</f>
        <v>#REF!</v>
      </c>
    </row>
    <row r="13" spans="1:22" x14ac:dyDescent="0.4">
      <c r="A13" s="415"/>
      <c r="B13" s="15" t="s">
        <v>160</v>
      </c>
      <c r="C13" s="347" t="s">
        <v>161</v>
      </c>
      <c r="D13" s="9">
        <v>8</v>
      </c>
      <c r="E13" s="107"/>
      <c r="F13" s="108">
        <v>0.63749999999999996</v>
      </c>
      <c r="G13" s="109"/>
      <c r="H13" s="110"/>
      <c r="I13" s="110"/>
      <c r="J13" s="108">
        <v>0.64583333333333337</v>
      </c>
      <c r="K13" s="107">
        <v>0.65208333333333335</v>
      </c>
      <c r="L13" s="112">
        <f t="shared" ref="L13" si="1">+M12</f>
        <v>0.65416666666666667</v>
      </c>
      <c r="M13" s="113">
        <v>0.65833333333333333</v>
      </c>
      <c r="N13" s="32"/>
      <c r="O13" s="29" t="e">
        <f>P13-#REF!</f>
        <v>#REF!</v>
      </c>
      <c r="P13" s="30" t="e">
        <f>S13-#REF!</f>
        <v>#REF!</v>
      </c>
      <c r="Q13" s="30"/>
      <c r="R13" s="30"/>
      <c r="S13" s="30" t="e">
        <f>+T13-#REF!</f>
        <v>#REF!</v>
      </c>
      <c r="T13" s="30" t="e">
        <f>+U13-#REF!</f>
        <v>#REF!</v>
      </c>
      <c r="U13" s="30" t="e">
        <f>+V13-#REF!</f>
        <v>#REF!</v>
      </c>
      <c r="V13" s="33" t="e">
        <f>V12+#REF!</f>
        <v>#REF!</v>
      </c>
    </row>
    <row r="14" spans="1:22" x14ac:dyDescent="0.4">
      <c r="A14" s="415"/>
      <c r="B14" s="1" t="s">
        <v>170</v>
      </c>
      <c r="C14" s="40" t="s">
        <v>171</v>
      </c>
      <c r="D14" s="171">
        <v>9</v>
      </c>
      <c r="E14" s="107">
        <v>0.64166666666666672</v>
      </c>
      <c r="F14" s="108"/>
      <c r="G14" s="109">
        <v>0.65</v>
      </c>
      <c r="H14" s="110"/>
      <c r="I14" s="110"/>
      <c r="J14" s="108"/>
      <c r="K14" s="107">
        <v>0.65625</v>
      </c>
      <c r="L14" s="112">
        <v>0.65833333333333333</v>
      </c>
      <c r="M14" s="113">
        <v>0.66249999999999998</v>
      </c>
      <c r="N14" s="32"/>
      <c r="O14" s="29" t="e">
        <f>P14-#REF!</f>
        <v>#REF!</v>
      </c>
      <c r="P14" s="30" t="e">
        <f>Q14-#REF!</f>
        <v>#REF!</v>
      </c>
      <c r="Q14" s="30" t="e">
        <f>+R14-#REF!</f>
        <v>#REF!</v>
      </c>
      <c r="R14" s="30" t="e">
        <f>+U14-#REF!</f>
        <v>#REF!</v>
      </c>
      <c r="S14" s="30"/>
      <c r="T14" s="30"/>
      <c r="U14" s="30" t="e">
        <f>+V14-#REF!</f>
        <v>#REF!</v>
      </c>
      <c r="V14" s="33" t="e">
        <f>V13+#REF!</f>
        <v>#REF!</v>
      </c>
    </row>
    <row r="15" spans="1:22" x14ac:dyDescent="0.4">
      <c r="A15" s="415"/>
      <c r="B15" s="15" t="s">
        <v>153</v>
      </c>
      <c r="C15" s="347" t="s">
        <v>154</v>
      </c>
      <c r="D15" s="9">
        <v>10</v>
      </c>
      <c r="E15" s="107"/>
      <c r="F15" s="108">
        <v>0.64583333333333337</v>
      </c>
      <c r="G15" s="109"/>
      <c r="H15" s="110">
        <v>0.65416666666666667</v>
      </c>
      <c r="I15" s="110"/>
      <c r="J15" s="108"/>
      <c r="K15" s="107">
        <v>0.66041666666666665</v>
      </c>
      <c r="L15" s="112">
        <v>0.66249999999999998</v>
      </c>
      <c r="M15" s="113">
        <v>0.66666666666666663</v>
      </c>
      <c r="N15" s="32"/>
      <c r="O15" s="29" t="e">
        <f>P15-#REF!</f>
        <v>#REF!</v>
      </c>
      <c r="P15" s="30" t="e">
        <f>S15-#REF!</f>
        <v>#REF!</v>
      </c>
      <c r="Q15" s="30"/>
      <c r="R15" s="30"/>
      <c r="S15" s="30" t="e">
        <f>+T15-#REF!</f>
        <v>#REF!</v>
      </c>
      <c r="T15" s="30" t="e">
        <f>+U15-#REF!</f>
        <v>#REF!</v>
      </c>
      <c r="U15" s="30" t="e">
        <f>+V15-#REF!</f>
        <v>#REF!</v>
      </c>
      <c r="V15" s="33" t="e">
        <f>V14+#REF!</f>
        <v>#REF!</v>
      </c>
    </row>
    <row r="16" spans="1:22" x14ac:dyDescent="0.4">
      <c r="A16" s="415"/>
      <c r="B16" s="57" t="s">
        <v>212</v>
      </c>
      <c r="C16" s="40" t="s">
        <v>213</v>
      </c>
      <c r="D16" s="14">
        <v>11</v>
      </c>
      <c r="E16" s="122">
        <v>0.65</v>
      </c>
      <c r="F16" s="123"/>
      <c r="G16" s="124"/>
      <c r="H16" s="125"/>
      <c r="I16" s="125">
        <v>0.65833333333333333</v>
      </c>
      <c r="J16" s="123"/>
      <c r="K16" s="130">
        <v>0.6645833333333333</v>
      </c>
      <c r="L16" s="112">
        <v>0.66666666666666663</v>
      </c>
      <c r="M16" s="131">
        <v>0.67083333333333328</v>
      </c>
      <c r="N16" s="32"/>
      <c r="O16" s="29"/>
      <c r="P16" s="30"/>
      <c r="Q16" s="30"/>
      <c r="R16" s="30"/>
      <c r="S16" s="30"/>
      <c r="T16" s="30"/>
      <c r="U16" s="30"/>
      <c r="V16" s="33"/>
    </row>
    <row r="17" spans="1:22" ht="17.399999999999999" thickBot="1" x14ac:dyDescent="0.45">
      <c r="A17" s="456"/>
      <c r="B17" s="57" t="s">
        <v>17</v>
      </c>
      <c r="C17" s="352" t="s">
        <v>74</v>
      </c>
      <c r="D17" s="55">
        <v>12</v>
      </c>
      <c r="E17" s="245"/>
      <c r="F17" s="114">
        <v>0.65416666666666667</v>
      </c>
      <c r="G17" s="245"/>
      <c r="H17" s="248"/>
      <c r="I17" s="248"/>
      <c r="J17" s="114">
        <v>0.66249999999999998</v>
      </c>
      <c r="K17" s="252">
        <v>0.66874999999999996</v>
      </c>
      <c r="L17" s="254">
        <v>0.67083333333333328</v>
      </c>
      <c r="M17" s="253">
        <v>0.67500000000000004</v>
      </c>
      <c r="N17" s="32"/>
      <c r="O17" s="29"/>
      <c r="P17" s="30"/>
      <c r="Q17" s="30"/>
      <c r="R17" s="30"/>
      <c r="S17" s="30"/>
      <c r="T17" s="30"/>
      <c r="U17" s="30"/>
      <c r="V17" s="33"/>
    </row>
    <row r="18" spans="1:22" ht="17.399999999999999" thickBot="1" x14ac:dyDescent="0.45">
      <c r="A18" s="43"/>
      <c r="B18" s="416" t="s">
        <v>362</v>
      </c>
      <c r="C18" s="417"/>
      <c r="D18" s="417"/>
      <c r="E18" s="417"/>
      <c r="F18" s="417"/>
      <c r="G18" s="417"/>
      <c r="H18" s="417"/>
      <c r="I18" s="417"/>
      <c r="J18" s="417"/>
      <c r="K18" s="417"/>
      <c r="L18" s="417"/>
      <c r="M18" s="418"/>
      <c r="N18" s="32"/>
      <c r="O18" s="29"/>
      <c r="P18" s="30"/>
      <c r="Q18" s="30"/>
      <c r="R18" s="30"/>
      <c r="S18" s="30"/>
      <c r="T18" s="30"/>
      <c r="U18" s="30"/>
      <c r="V18" s="33"/>
    </row>
    <row r="19" spans="1:22" x14ac:dyDescent="0.4">
      <c r="A19" s="414" t="s">
        <v>101</v>
      </c>
      <c r="B19" s="8" t="s">
        <v>195</v>
      </c>
      <c r="C19" s="348" t="s">
        <v>196</v>
      </c>
      <c r="D19" s="9">
        <v>13</v>
      </c>
      <c r="E19" s="101">
        <v>0.66249999999999998</v>
      </c>
      <c r="F19" s="102"/>
      <c r="G19" s="103">
        <v>0.67083333333333328</v>
      </c>
      <c r="H19" s="104"/>
      <c r="I19" s="104"/>
      <c r="J19" s="102"/>
      <c r="K19" s="101">
        <v>0.67708333333333337</v>
      </c>
      <c r="L19" s="105">
        <v>0.6791666666666667</v>
      </c>
      <c r="M19" s="106">
        <v>0.68333333333333335</v>
      </c>
      <c r="N19" s="32"/>
      <c r="O19" s="29"/>
      <c r="P19" s="30"/>
      <c r="Q19" s="30"/>
      <c r="R19" s="30"/>
      <c r="S19" s="30"/>
      <c r="T19" s="30"/>
      <c r="U19" s="30"/>
      <c r="V19" s="33"/>
    </row>
    <row r="20" spans="1:22" x14ac:dyDescent="0.4">
      <c r="A20" s="415"/>
      <c r="B20" s="164" t="s">
        <v>197</v>
      </c>
      <c r="C20" s="40" t="s">
        <v>198</v>
      </c>
      <c r="D20" s="9">
        <v>14</v>
      </c>
      <c r="E20" s="107"/>
      <c r="F20" s="108">
        <v>0.66666666666666663</v>
      </c>
      <c r="G20" s="109"/>
      <c r="H20" s="110">
        <v>0.67500000000000004</v>
      </c>
      <c r="I20" s="110"/>
      <c r="J20" s="108"/>
      <c r="K20" s="107">
        <v>0.68125000000000002</v>
      </c>
      <c r="L20" s="112">
        <v>0.68333333333333335</v>
      </c>
      <c r="M20" s="113">
        <v>0.6875</v>
      </c>
      <c r="N20" s="32"/>
      <c r="O20" s="29"/>
      <c r="P20" s="30"/>
      <c r="Q20" s="30"/>
      <c r="R20" s="30"/>
      <c r="S20" s="30"/>
      <c r="T20" s="30"/>
      <c r="U20" s="30"/>
      <c r="V20" s="33"/>
    </row>
    <row r="21" spans="1:22" x14ac:dyDescent="0.4">
      <c r="A21" s="415"/>
      <c r="B21" s="8" t="s">
        <v>193</v>
      </c>
      <c r="C21" s="347" t="s">
        <v>194</v>
      </c>
      <c r="D21" s="9">
        <v>15</v>
      </c>
      <c r="E21" s="107">
        <v>0.67083333333333328</v>
      </c>
      <c r="F21" s="108"/>
      <c r="G21" s="109"/>
      <c r="H21" s="110"/>
      <c r="I21" s="110">
        <v>0.6791666666666667</v>
      </c>
      <c r="J21" s="108"/>
      <c r="K21" s="107">
        <v>0.68541666666666667</v>
      </c>
      <c r="L21" s="112">
        <v>0.6875</v>
      </c>
      <c r="M21" s="113">
        <v>0.69166666666666665</v>
      </c>
      <c r="N21" s="32"/>
      <c r="O21" s="29"/>
      <c r="P21" s="30"/>
      <c r="Q21" s="30"/>
      <c r="R21" s="30"/>
      <c r="S21" s="30"/>
      <c r="T21" s="30"/>
      <c r="U21" s="30"/>
      <c r="V21" s="33"/>
    </row>
    <row r="22" spans="1:22" x14ac:dyDescent="0.4">
      <c r="A22" s="415"/>
      <c r="B22" s="164" t="s">
        <v>270</v>
      </c>
      <c r="C22" s="40" t="s">
        <v>199</v>
      </c>
      <c r="D22" s="9">
        <v>16</v>
      </c>
      <c r="E22" s="122"/>
      <c r="F22" s="123">
        <v>0.67500000000000004</v>
      </c>
      <c r="G22" s="124"/>
      <c r="H22" s="125"/>
      <c r="I22" s="125"/>
      <c r="J22" s="123">
        <v>0.68333333333333335</v>
      </c>
      <c r="K22" s="130">
        <v>0.68958333333333333</v>
      </c>
      <c r="L22" s="112">
        <v>0.69166666666666665</v>
      </c>
      <c r="M22" s="131">
        <v>0.7</v>
      </c>
      <c r="N22" s="32"/>
      <c r="O22" s="29"/>
      <c r="P22" s="30"/>
      <c r="Q22" s="30"/>
      <c r="R22" s="30"/>
      <c r="S22" s="30"/>
      <c r="T22" s="30"/>
      <c r="U22" s="30"/>
      <c r="V22" s="33"/>
    </row>
    <row r="23" spans="1:22" ht="17.399999999999999" thickBot="1" x14ac:dyDescent="0.45">
      <c r="A23" s="415"/>
      <c r="B23" s="8" t="s">
        <v>200</v>
      </c>
      <c r="C23" s="352" t="s">
        <v>201</v>
      </c>
      <c r="D23" s="9">
        <v>17</v>
      </c>
      <c r="E23" s="115">
        <v>0.6791666666666667</v>
      </c>
      <c r="F23" s="255"/>
      <c r="G23" s="115">
        <v>0.6875</v>
      </c>
      <c r="H23" s="248"/>
      <c r="I23" s="248"/>
      <c r="J23" s="255"/>
      <c r="K23" s="252">
        <v>0.69791666666666663</v>
      </c>
      <c r="L23" s="254">
        <v>0.7</v>
      </c>
      <c r="M23" s="253">
        <v>0.70416666666666672</v>
      </c>
      <c r="N23" s="32"/>
      <c r="O23" s="29"/>
      <c r="P23" s="30"/>
      <c r="Q23" s="30"/>
      <c r="R23" s="30"/>
      <c r="S23" s="30"/>
      <c r="T23" s="30"/>
      <c r="U23" s="30"/>
      <c r="V23" s="33"/>
    </row>
    <row r="24" spans="1:22" ht="19.8" thickBot="1" x14ac:dyDescent="0.45">
      <c r="A24" s="490" t="s">
        <v>361</v>
      </c>
      <c r="B24" s="491"/>
      <c r="C24" s="491"/>
      <c r="D24" s="491"/>
      <c r="E24" s="491"/>
      <c r="F24" s="491"/>
      <c r="G24" s="491"/>
      <c r="H24" s="491"/>
      <c r="I24" s="491"/>
      <c r="J24" s="491"/>
      <c r="K24" s="491"/>
      <c r="L24" s="491"/>
      <c r="M24" s="491"/>
      <c r="N24" s="491"/>
      <c r="O24" s="492"/>
      <c r="P24" s="30"/>
      <c r="Q24" s="30"/>
      <c r="R24" s="30"/>
      <c r="S24" s="30"/>
      <c r="T24" s="30"/>
      <c r="U24" s="30"/>
      <c r="V24" s="33"/>
    </row>
    <row r="25" spans="1:22" ht="18.600000000000001" customHeight="1" thickBot="1" x14ac:dyDescent="0.45">
      <c r="A25" s="414" t="s">
        <v>137</v>
      </c>
      <c r="B25" s="426" t="s">
        <v>383</v>
      </c>
      <c r="C25" s="427"/>
      <c r="D25" s="488"/>
      <c r="E25" s="268"/>
      <c r="F25" s="269"/>
      <c r="G25" s="269"/>
      <c r="H25" s="269"/>
      <c r="I25" s="269"/>
      <c r="J25" s="269"/>
      <c r="K25" s="269"/>
      <c r="L25" s="269"/>
      <c r="M25" s="270"/>
      <c r="N25" s="173"/>
      <c r="O25" s="173"/>
      <c r="P25" s="30"/>
      <c r="Q25" s="30"/>
      <c r="R25" s="30"/>
      <c r="S25" s="30"/>
      <c r="T25" s="30"/>
      <c r="U25" s="30"/>
      <c r="V25" s="33"/>
    </row>
    <row r="26" spans="1:22" x14ac:dyDescent="0.4">
      <c r="A26" s="415"/>
      <c r="B26" s="8" t="s">
        <v>126</v>
      </c>
      <c r="C26" s="348" t="s">
        <v>128</v>
      </c>
      <c r="D26" s="9">
        <v>18</v>
      </c>
      <c r="E26" s="256"/>
      <c r="F26" s="257">
        <v>0.6958333333333333</v>
      </c>
      <c r="G26" s="258"/>
      <c r="H26" s="259">
        <v>0.70416666666666672</v>
      </c>
      <c r="I26" s="259"/>
      <c r="J26" s="257"/>
      <c r="K26" s="256">
        <v>0.7104166666666667</v>
      </c>
      <c r="L26" s="261">
        <v>0.71250000000000002</v>
      </c>
      <c r="M26" s="262">
        <v>0.71666666666666667</v>
      </c>
      <c r="N26" s="28"/>
      <c r="O26" s="29" t="e">
        <f>P26-#REF!</f>
        <v>#REF!</v>
      </c>
      <c r="P26" s="30" t="e">
        <f>Q26-#REF!</f>
        <v>#REF!</v>
      </c>
      <c r="Q26" s="30" t="e">
        <f>+R26-#REF!</f>
        <v>#REF!</v>
      </c>
      <c r="R26" s="30" t="e">
        <f>+U26-#REF!</f>
        <v>#REF!</v>
      </c>
      <c r="S26" s="30"/>
      <c r="T26" s="30"/>
      <c r="U26" s="30" t="e">
        <f>+V26-#REF!</f>
        <v>#REF!</v>
      </c>
      <c r="V26" s="33" t="e">
        <f>V15+#REF!</f>
        <v>#REF!</v>
      </c>
    </row>
    <row r="27" spans="1:22" x14ac:dyDescent="0.4">
      <c r="A27" s="415"/>
      <c r="B27" s="164" t="s">
        <v>9</v>
      </c>
      <c r="C27" s="40" t="s">
        <v>120</v>
      </c>
      <c r="D27" s="14">
        <v>19</v>
      </c>
      <c r="E27" s="195">
        <v>0.7</v>
      </c>
      <c r="F27" s="201"/>
      <c r="G27" s="202"/>
      <c r="H27" s="203"/>
      <c r="I27" s="203">
        <v>0.70833333333333337</v>
      </c>
      <c r="J27" s="201"/>
      <c r="K27" s="195">
        <v>0.71458333333333335</v>
      </c>
      <c r="L27" s="204">
        <v>0.71666666666666667</v>
      </c>
      <c r="M27" s="200">
        <v>0.72083333333333333</v>
      </c>
      <c r="N27" s="32"/>
      <c r="O27" s="29" t="e">
        <f>P27-#REF!</f>
        <v>#REF!</v>
      </c>
      <c r="P27" s="30" t="e">
        <f>S27-#REF!</f>
        <v>#REF!</v>
      </c>
      <c r="Q27" s="30"/>
      <c r="R27" s="30"/>
      <c r="S27" s="30" t="e">
        <f>+T27-#REF!</f>
        <v>#REF!</v>
      </c>
      <c r="T27" s="30" t="e">
        <f>+U27-#REF!</f>
        <v>#REF!</v>
      </c>
      <c r="U27" s="30" t="e">
        <f>+V27-#REF!</f>
        <v>#REF!</v>
      </c>
      <c r="V27" s="33" t="e">
        <f>V26+#REF!</f>
        <v>#REF!</v>
      </c>
    </row>
    <row r="28" spans="1:22" x14ac:dyDescent="0.4">
      <c r="A28" s="415"/>
      <c r="B28" s="8" t="s">
        <v>3</v>
      </c>
      <c r="C28" s="347" t="s">
        <v>119</v>
      </c>
      <c r="D28" s="9">
        <v>20</v>
      </c>
      <c r="E28" s="195"/>
      <c r="F28" s="201">
        <v>0.70416666666666672</v>
      </c>
      <c r="G28" s="202"/>
      <c r="H28" s="203"/>
      <c r="I28" s="203"/>
      <c r="J28" s="201">
        <v>0.71250000000000002</v>
      </c>
      <c r="K28" s="195">
        <v>0.71875</v>
      </c>
      <c r="L28" s="204">
        <v>0.72083333333333333</v>
      </c>
      <c r="M28" s="200">
        <v>0.72499999999999998</v>
      </c>
      <c r="N28" s="32"/>
      <c r="O28" s="29"/>
      <c r="P28" s="30"/>
      <c r="Q28" s="30"/>
      <c r="R28" s="30"/>
      <c r="S28" s="30"/>
      <c r="T28" s="30"/>
      <c r="U28" s="30"/>
      <c r="V28" s="33"/>
    </row>
    <row r="29" spans="1:22" x14ac:dyDescent="0.4">
      <c r="A29" s="415"/>
      <c r="B29" s="8" t="s">
        <v>230</v>
      </c>
      <c r="C29" s="347" t="s">
        <v>125</v>
      </c>
      <c r="D29" s="14">
        <v>21</v>
      </c>
      <c r="E29" s="195">
        <v>0.70833333333333337</v>
      </c>
      <c r="F29" s="201"/>
      <c r="G29" s="202">
        <v>0.71666666666666667</v>
      </c>
      <c r="H29" s="203"/>
      <c r="I29" s="203"/>
      <c r="J29" s="201"/>
      <c r="K29" s="195">
        <v>0.72291666666666665</v>
      </c>
      <c r="L29" s="204">
        <v>0.72499999999999998</v>
      </c>
      <c r="M29" s="200">
        <v>0.72916666666666663</v>
      </c>
      <c r="N29" s="32"/>
      <c r="O29" s="29" t="e">
        <f>P29-#REF!</f>
        <v>#REF!</v>
      </c>
      <c r="P29" s="30" t="e">
        <f>Q29-#REF!</f>
        <v>#REF!</v>
      </c>
      <c r="Q29" s="30" t="e">
        <f>+R29-#REF!</f>
        <v>#REF!</v>
      </c>
      <c r="R29" s="30" t="e">
        <f>+U29-#REF!</f>
        <v>#REF!</v>
      </c>
      <c r="S29" s="30"/>
      <c r="T29" s="30"/>
      <c r="U29" s="30" t="e">
        <f>+V29-#REF!</f>
        <v>#REF!</v>
      </c>
      <c r="V29" s="33" t="e">
        <f>V27+#REF!</f>
        <v>#REF!</v>
      </c>
    </row>
    <row r="30" spans="1:22" x14ac:dyDescent="0.4">
      <c r="A30" s="415"/>
      <c r="B30" s="15" t="s">
        <v>121</v>
      </c>
      <c r="C30" s="347" t="s">
        <v>122</v>
      </c>
      <c r="D30" s="9">
        <v>22</v>
      </c>
      <c r="E30" s="195"/>
      <c r="F30" s="201">
        <v>0.71250000000000002</v>
      </c>
      <c r="G30" s="202"/>
      <c r="H30" s="203">
        <v>0.72083333333333333</v>
      </c>
      <c r="I30" s="203"/>
      <c r="J30" s="201"/>
      <c r="K30" s="195">
        <v>0.7270833333333333</v>
      </c>
      <c r="L30" s="204">
        <v>0.72916666666666663</v>
      </c>
      <c r="M30" s="200">
        <v>0.73333333333333328</v>
      </c>
      <c r="N30" s="32"/>
      <c r="O30" s="29"/>
      <c r="P30" s="30"/>
      <c r="Q30" s="30"/>
      <c r="R30" s="30"/>
      <c r="S30" s="30"/>
      <c r="T30" s="30"/>
      <c r="U30" s="30"/>
      <c r="V30" s="33"/>
    </row>
    <row r="31" spans="1:22" x14ac:dyDescent="0.4">
      <c r="A31" s="415"/>
      <c r="B31" s="15" t="s">
        <v>214</v>
      </c>
      <c r="C31" s="347" t="s">
        <v>215</v>
      </c>
      <c r="D31" s="14">
        <v>23</v>
      </c>
      <c r="E31" s="205">
        <v>0.71666666666666667</v>
      </c>
      <c r="F31" s="201"/>
      <c r="G31" s="202"/>
      <c r="H31" s="203"/>
      <c r="I31" s="203">
        <v>0.72499999999999998</v>
      </c>
      <c r="J31" s="201"/>
      <c r="K31" s="205">
        <v>0.73124999999999996</v>
      </c>
      <c r="L31" s="204">
        <v>0.73333333333333328</v>
      </c>
      <c r="M31" s="206">
        <v>0.73750000000000004</v>
      </c>
      <c r="N31" s="32"/>
      <c r="O31" s="29" t="e">
        <f>P31-#REF!</f>
        <v>#REF!</v>
      </c>
      <c r="P31" s="30" t="e">
        <f>S31-#REF!</f>
        <v>#REF!</v>
      </c>
      <c r="Q31" s="30"/>
      <c r="R31" s="30"/>
      <c r="S31" s="30" t="e">
        <f>+T31-#REF!</f>
        <v>#REF!</v>
      </c>
      <c r="T31" s="30" t="e">
        <f>+U31-#REF!</f>
        <v>#REF!</v>
      </c>
      <c r="U31" s="30" t="e">
        <f>+V31-#REF!</f>
        <v>#REF!</v>
      </c>
      <c r="V31" s="33" t="e">
        <f>V29+#REF!</f>
        <v>#REF!</v>
      </c>
    </row>
    <row r="32" spans="1:22" x14ac:dyDescent="0.4">
      <c r="A32" s="415"/>
      <c r="B32" s="15" t="s">
        <v>210</v>
      </c>
      <c r="C32" s="347" t="s">
        <v>211</v>
      </c>
      <c r="D32" s="9">
        <v>24</v>
      </c>
      <c r="E32" s="195"/>
      <c r="F32" s="196">
        <v>0.72083333333333333</v>
      </c>
      <c r="G32" s="197"/>
      <c r="H32" s="198"/>
      <c r="I32" s="198"/>
      <c r="J32" s="196">
        <v>0.72916666666666663</v>
      </c>
      <c r="K32" s="195">
        <v>0.73541666666666672</v>
      </c>
      <c r="L32" s="199">
        <v>0.73750000000000004</v>
      </c>
      <c r="M32" s="200">
        <v>0.7416666666666667</v>
      </c>
      <c r="N32" s="32"/>
      <c r="O32" s="29" t="e">
        <f>P32-#REF!</f>
        <v>#REF!</v>
      </c>
      <c r="P32" s="30" t="e">
        <f>Q32-#REF!</f>
        <v>#REF!</v>
      </c>
      <c r="Q32" s="30" t="e">
        <f>+R32-#REF!</f>
        <v>#REF!</v>
      </c>
      <c r="R32" s="30" t="e">
        <f>+U32-#REF!</f>
        <v>#REF!</v>
      </c>
      <c r="S32" s="30"/>
      <c r="T32" s="30"/>
      <c r="U32" s="30" t="e">
        <f>+V32-#REF!</f>
        <v>#REF!</v>
      </c>
      <c r="V32" s="33" t="e">
        <f>V31+#REF!</f>
        <v>#REF!</v>
      </c>
    </row>
    <row r="33" spans="1:23" x14ac:dyDescent="0.4">
      <c r="A33" s="415"/>
      <c r="B33" s="8" t="s">
        <v>208</v>
      </c>
      <c r="C33" s="347" t="s">
        <v>209</v>
      </c>
      <c r="D33" s="14">
        <v>25</v>
      </c>
      <c r="E33" s="195">
        <v>0.72499999999999998</v>
      </c>
      <c r="F33" s="201"/>
      <c r="G33" s="202">
        <v>0.73333333333333328</v>
      </c>
      <c r="H33" s="203"/>
      <c r="I33" s="203"/>
      <c r="J33" s="201"/>
      <c r="K33" s="195">
        <v>0.73958333333333337</v>
      </c>
      <c r="L33" s="204">
        <v>0.7416666666666667</v>
      </c>
      <c r="M33" s="200">
        <v>0.74583333333333335</v>
      </c>
      <c r="N33" s="32"/>
      <c r="O33" s="34"/>
      <c r="P33" s="35"/>
      <c r="Q33" s="30"/>
      <c r="R33" s="30"/>
      <c r="S33" s="30"/>
      <c r="T33" s="30"/>
      <c r="U33" s="30"/>
      <c r="V33" s="36" t="s">
        <v>31</v>
      </c>
      <c r="W33" s="1" t="s">
        <v>32</v>
      </c>
    </row>
    <row r="34" spans="1:23" ht="17.399999999999999" thickBot="1" x14ac:dyDescent="0.45">
      <c r="A34" s="415"/>
      <c r="B34" s="15" t="s">
        <v>133</v>
      </c>
      <c r="C34" s="352" t="s">
        <v>134</v>
      </c>
      <c r="D34" s="9">
        <v>26</v>
      </c>
      <c r="E34" s="226"/>
      <c r="F34" s="131">
        <v>0.72916666666666663</v>
      </c>
      <c r="G34" s="226"/>
      <c r="H34" s="110">
        <v>0.73750000000000004</v>
      </c>
      <c r="I34" s="227"/>
      <c r="J34" s="260"/>
      <c r="K34" s="130">
        <v>0.74375000000000002</v>
      </c>
      <c r="L34" s="112">
        <v>0.74583333333333335</v>
      </c>
      <c r="M34" s="131">
        <v>0.75</v>
      </c>
      <c r="N34" s="32"/>
      <c r="O34" s="29" t="e">
        <f>P34-#REF!</f>
        <v>#REF!</v>
      </c>
      <c r="P34" s="30" t="e">
        <f>S34-#REF!</f>
        <v>#REF!</v>
      </c>
      <c r="Q34" s="30"/>
      <c r="R34" s="30"/>
      <c r="S34" s="30" t="e">
        <f>+T34-#REF!</f>
        <v>#REF!</v>
      </c>
      <c r="T34" s="30" t="e">
        <f>+U34-#REF!</f>
        <v>#REF!</v>
      </c>
      <c r="U34" s="30" t="e">
        <f>+V34-#REF!</f>
        <v>#REF!</v>
      </c>
      <c r="V34" s="33" t="e">
        <f>#REF!+#REF!</f>
        <v>#REF!</v>
      </c>
    </row>
    <row r="35" spans="1:23" ht="19.8" thickBot="1" x14ac:dyDescent="0.5">
      <c r="A35" s="462" t="s">
        <v>384</v>
      </c>
      <c r="B35" s="462"/>
      <c r="C35" s="462"/>
      <c r="D35" s="462"/>
      <c r="E35" s="462"/>
      <c r="F35" s="462"/>
      <c r="G35" s="462"/>
      <c r="H35" s="462"/>
      <c r="I35" s="462"/>
      <c r="J35" s="462"/>
      <c r="K35" s="462"/>
      <c r="L35" s="462"/>
      <c r="M35" s="483"/>
      <c r="N35" s="32"/>
      <c r="O35" s="29" t="e">
        <f>P35-#REF!</f>
        <v>#REF!</v>
      </c>
      <c r="P35" s="30" t="e">
        <f>Q35-#REF!</f>
        <v>#REF!</v>
      </c>
      <c r="Q35" s="30" t="e">
        <f>+R35-#REF!</f>
        <v>#REF!</v>
      </c>
      <c r="R35" s="30" t="e">
        <f>+U35-#REF!</f>
        <v>#REF!</v>
      </c>
      <c r="S35" s="30"/>
      <c r="T35" s="30"/>
      <c r="U35" s="30" t="e">
        <f>+V35-#REF!</f>
        <v>#REF!</v>
      </c>
      <c r="V35" s="33" t="e">
        <f>#REF!+#REF!</f>
        <v>#REF!</v>
      </c>
    </row>
    <row r="36" spans="1:23" ht="19.8" thickBot="1" x14ac:dyDescent="0.5">
      <c r="A36" s="174"/>
      <c r="B36" s="426" t="s">
        <v>385</v>
      </c>
      <c r="C36" s="427"/>
      <c r="D36" s="488"/>
      <c r="E36" s="263"/>
      <c r="F36" s="264"/>
      <c r="G36" s="264"/>
      <c r="H36" s="264"/>
      <c r="I36" s="264"/>
      <c r="J36" s="264"/>
      <c r="K36" s="152"/>
      <c r="L36" s="152"/>
      <c r="M36" s="152"/>
      <c r="N36" s="32"/>
      <c r="O36" s="29"/>
      <c r="P36" s="30"/>
      <c r="Q36" s="30"/>
      <c r="R36" s="30"/>
      <c r="S36" s="30"/>
      <c r="T36" s="30"/>
      <c r="U36" s="30"/>
      <c r="V36" s="33"/>
    </row>
    <row r="37" spans="1:23" x14ac:dyDescent="0.4">
      <c r="A37" s="414" t="s">
        <v>102</v>
      </c>
      <c r="B37" s="15" t="s">
        <v>162</v>
      </c>
      <c r="C37" s="348" t="s">
        <v>163</v>
      </c>
      <c r="D37" s="50">
        <v>27</v>
      </c>
      <c r="E37" s="265"/>
      <c r="F37" s="102">
        <v>0.74583333333333335</v>
      </c>
      <c r="G37" s="265"/>
      <c r="H37" s="267"/>
      <c r="I37" s="267"/>
      <c r="J37" s="102">
        <v>0.75416666666666665</v>
      </c>
      <c r="K37" s="101">
        <v>0.76041666666666663</v>
      </c>
      <c r="L37" s="105">
        <v>0.76249999999999996</v>
      </c>
      <c r="M37" s="106">
        <v>0.76666666666666672</v>
      </c>
      <c r="N37" s="32"/>
      <c r="O37" s="29" t="e">
        <f>P37-#REF!</f>
        <v>#REF!</v>
      </c>
      <c r="P37" s="30" t="e">
        <f>S37-#REF!</f>
        <v>#REF!</v>
      </c>
      <c r="Q37" s="30"/>
      <c r="R37" s="30"/>
      <c r="S37" s="30" t="e">
        <f>+T37-#REF!</f>
        <v>#REF!</v>
      </c>
      <c r="T37" s="30" t="e">
        <f>+U37-#REF!</f>
        <v>#REF!</v>
      </c>
      <c r="U37" s="30" t="e">
        <f>+V37-#REF!</f>
        <v>#REF!</v>
      </c>
      <c r="V37" s="33" t="e">
        <f>V35+#REF!</f>
        <v>#REF!</v>
      </c>
    </row>
    <row r="38" spans="1:23" x14ac:dyDescent="0.4">
      <c r="A38" s="415"/>
      <c r="B38" s="15" t="s">
        <v>168</v>
      </c>
      <c r="C38" s="347" t="s">
        <v>169</v>
      </c>
      <c r="D38" s="14">
        <v>28</v>
      </c>
      <c r="E38" s="109">
        <v>0.75</v>
      </c>
      <c r="F38" s="266"/>
      <c r="G38" s="109">
        <v>0.7583333333333333</v>
      </c>
      <c r="H38" s="227"/>
      <c r="I38" s="227"/>
      <c r="J38" s="266"/>
      <c r="K38" s="130">
        <v>0.76458333333333328</v>
      </c>
      <c r="L38" s="112">
        <v>0.76666666666666672</v>
      </c>
      <c r="M38" s="131">
        <v>0.77083333333333337</v>
      </c>
      <c r="N38" s="32"/>
      <c r="O38" s="29" t="e">
        <f>P38-#REF!</f>
        <v>#REF!</v>
      </c>
      <c r="P38" s="30" t="e">
        <f>Q38-#REF!</f>
        <v>#REF!</v>
      </c>
      <c r="Q38" s="30" t="e">
        <f>+R38-#REF!</f>
        <v>#REF!</v>
      </c>
      <c r="R38" s="30" t="e">
        <f>+U38-#REF!</f>
        <v>#REF!</v>
      </c>
      <c r="S38" s="30"/>
      <c r="T38" s="30"/>
      <c r="U38" s="30" t="e">
        <f>+V38-#REF!</f>
        <v>#REF!</v>
      </c>
      <c r="V38" s="33" t="e">
        <f>V37+#REF!</f>
        <v>#REF!</v>
      </c>
    </row>
    <row r="39" spans="1:23" x14ac:dyDescent="0.4">
      <c r="A39" s="415"/>
      <c r="B39" s="8" t="s">
        <v>155</v>
      </c>
      <c r="C39" s="347" t="s">
        <v>150</v>
      </c>
      <c r="D39" s="14">
        <v>29</v>
      </c>
      <c r="E39" s="107"/>
      <c r="F39" s="121">
        <v>0.75416666666666665</v>
      </c>
      <c r="G39" s="119"/>
      <c r="H39" s="120">
        <v>0.76249999999999996</v>
      </c>
      <c r="I39" s="120"/>
      <c r="J39" s="121"/>
      <c r="K39" s="107">
        <v>0.76875000000000004</v>
      </c>
      <c r="L39" s="129">
        <v>0.77083333333333337</v>
      </c>
      <c r="M39" s="113">
        <v>0.77500000000000002</v>
      </c>
      <c r="N39" s="32"/>
      <c r="O39" s="29"/>
      <c r="P39" s="30"/>
      <c r="Q39" s="30"/>
      <c r="R39" s="30"/>
      <c r="S39" s="30"/>
      <c r="T39" s="30"/>
      <c r="U39" s="30"/>
      <c r="V39" s="33"/>
    </row>
    <row r="40" spans="1:23" x14ac:dyDescent="0.4">
      <c r="A40" s="415"/>
      <c r="B40" s="15" t="s">
        <v>186</v>
      </c>
      <c r="C40" s="40" t="s">
        <v>190</v>
      </c>
      <c r="D40" s="14">
        <v>30</v>
      </c>
      <c r="E40" s="107">
        <v>0.7583333333333333</v>
      </c>
      <c r="F40" s="108"/>
      <c r="G40" s="109"/>
      <c r="H40" s="110"/>
      <c r="I40" s="110">
        <v>0.76666666666666672</v>
      </c>
      <c r="J40" s="108"/>
      <c r="K40" s="130">
        <v>0.7729166666666667</v>
      </c>
      <c r="L40" s="112">
        <v>0.77500000000000002</v>
      </c>
      <c r="M40" s="131">
        <v>0.77916666666666667</v>
      </c>
      <c r="N40" s="32"/>
      <c r="O40" s="29"/>
      <c r="P40" s="30"/>
      <c r="Q40" s="30"/>
      <c r="R40" s="30"/>
      <c r="S40" s="30"/>
      <c r="T40" s="30"/>
      <c r="U40" s="30"/>
      <c r="V40" s="33"/>
    </row>
    <row r="41" spans="1:23" x14ac:dyDescent="0.4">
      <c r="A41" s="415"/>
      <c r="B41" s="15" t="s">
        <v>174</v>
      </c>
      <c r="C41" s="347" t="s">
        <v>175</v>
      </c>
      <c r="D41" s="14">
        <v>31</v>
      </c>
      <c r="E41" s="225"/>
      <c r="F41" s="108">
        <v>0.76249999999999996</v>
      </c>
      <c r="G41" s="226"/>
      <c r="H41" s="227"/>
      <c r="I41" s="227"/>
      <c r="J41" s="108">
        <v>0.77083333333333337</v>
      </c>
      <c r="K41" s="107">
        <v>0.77708333333333335</v>
      </c>
      <c r="L41" s="129">
        <v>0.77916666666666667</v>
      </c>
      <c r="M41" s="113">
        <v>0.78333333333333333</v>
      </c>
      <c r="N41" s="32"/>
      <c r="O41" s="29"/>
      <c r="P41" s="30"/>
      <c r="Q41" s="30"/>
      <c r="R41" s="30"/>
      <c r="S41" s="30"/>
      <c r="T41" s="30"/>
      <c r="U41" s="30"/>
      <c r="V41" s="33"/>
    </row>
    <row r="42" spans="1:23" x14ac:dyDescent="0.4">
      <c r="A42" s="415"/>
      <c r="B42" s="15" t="s">
        <v>232</v>
      </c>
      <c r="C42" s="40" t="s">
        <v>176</v>
      </c>
      <c r="D42" s="14">
        <v>32</v>
      </c>
      <c r="E42" s="107">
        <v>0.76666666666666672</v>
      </c>
      <c r="F42" s="123"/>
      <c r="G42" s="124">
        <v>0.77500000000000002</v>
      </c>
      <c r="H42" s="125"/>
      <c r="I42" s="125"/>
      <c r="J42" s="123"/>
      <c r="K42" s="107">
        <v>0.78125</v>
      </c>
      <c r="L42" s="112">
        <v>0.78333333333333333</v>
      </c>
      <c r="M42" s="113">
        <v>0.78749999999999998</v>
      </c>
      <c r="N42" s="32"/>
      <c r="O42" s="29"/>
      <c r="P42" s="30"/>
      <c r="Q42" s="30"/>
      <c r="R42" s="30"/>
      <c r="S42" s="30"/>
      <c r="T42" s="30"/>
      <c r="U42" s="30"/>
      <c r="V42" s="33"/>
    </row>
    <row r="43" spans="1:23" x14ac:dyDescent="0.4">
      <c r="A43" s="415"/>
      <c r="B43" s="8" t="s">
        <v>179</v>
      </c>
      <c r="C43" s="40" t="s">
        <v>180</v>
      </c>
      <c r="D43" s="14">
        <v>33</v>
      </c>
      <c r="E43" s="107"/>
      <c r="F43" s="123">
        <v>0.77083333333333337</v>
      </c>
      <c r="G43" s="124"/>
      <c r="H43" s="125">
        <v>0.77916666666666667</v>
      </c>
      <c r="I43" s="125"/>
      <c r="J43" s="123"/>
      <c r="K43" s="107">
        <v>0.78541666666666665</v>
      </c>
      <c r="L43" s="112">
        <v>0.78749999999999998</v>
      </c>
      <c r="M43" s="113">
        <v>0.79166666666666663</v>
      </c>
      <c r="N43" s="32"/>
      <c r="O43" s="29"/>
      <c r="P43" s="30"/>
      <c r="Q43" s="30"/>
      <c r="R43" s="30"/>
      <c r="S43" s="30"/>
      <c r="T43" s="30"/>
      <c r="U43" s="30"/>
      <c r="V43" s="33"/>
    </row>
    <row r="44" spans="1:23" x14ac:dyDescent="0.4">
      <c r="A44" s="415"/>
      <c r="B44" s="15" t="s">
        <v>181</v>
      </c>
      <c r="C44" s="370" t="s">
        <v>182</v>
      </c>
      <c r="D44" s="14">
        <v>34</v>
      </c>
      <c r="E44" s="107">
        <v>0.77500000000000002</v>
      </c>
      <c r="F44" s="123"/>
      <c r="G44" s="124"/>
      <c r="H44" s="125"/>
      <c r="I44" s="125">
        <v>0.78333333333333333</v>
      </c>
      <c r="J44" s="123"/>
      <c r="K44" s="107">
        <v>0.7895833333333333</v>
      </c>
      <c r="L44" s="112">
        <v>0.79166666666666663</v>
      </c>
      <c r="M44" s="113">
        <v>0.79583333333333328</v>
      </c>
      <c r="N44" s="32"/>
      <c r="O44" s="29"/>
      <c r="P44" s="30"/>
      <c r="Q44" s="30"/>
      <c r="R44" s="30"/>
      <c r="S44" s="30"/>
      <c r="T44" s="30"/>
      <c r="U44" s="30"/>
      <c r="V44" s="33"/>
    </row>
    <row r="45" spans="1:23" x14ac:dyDescent="0.4">
      <c r="A45" s="415"/>
      <c r="B45" s="15" t="s">
        <v>183</v>
      </c>
      <c r="C45" s="347" t="s">
        <v>184</v>
      </c>
      <c r="D45" s="14">
        <v>35</v>
      </c>
      <c r="E45" s="107"/>
      <c r="F45" s="123">
        <v>0.77916666666666667</v>
      </c>
      <c r="G45" s="124"/>
      <c r="H45" s="125"/>
      <c r="I45" s="125"/>
      <c r="J45" s="123">
        <v>0.78749999999999998</v>
      </c>
      <c r="K45" s="107">
        <v>0.79374999999999996</v>
      </c>
      <c r="L45" s="112">
        <v>0.79583333333333328</v>
      </c>
      <c r="M45" s="113">
        <v>0.8</v>
      </c>
      <c r="N45" s="32"/>
      <c r="O45" s="29"/>
      <c r="P45" s="30"/>
      <c r="Q45" s="30"/>
      <c r="R45" s="30"/>
      <c r="S45" s="30"/>
      <c r="T45" s="30"/>
      <c r="U45" s="30"/>
      <c r="V45" s="33"/>
    </row>
    <row r="46" spans="1:23" x14ac:dyDescent="0.4">
      <c r="A46" s="415"/>
      <c r="B46" s="15" t="s">
        <v>13</v>
      </c>
      <c r="C46" s="347" t="s">
        <v>84</v>
      </c>
      <c r="D46" s="14">
        <v>36</v>
      </c>
      <c r="E46" s="107">
        <v>0.78333333333333333</v>
      </c>
      <c r="F46" s="123"/>
      <c r="G46" s="124">
        <v>0.79166666666666663</v>
      </c>
      <c r="H46" s="125"/>
      <c r="I46" s="125"/>
      <c r="J46" s="123"/>
      <c r="K46" s="107">
        <v>0.79791666666666672</v>
      </c>
      <c r="L46" s="112">
        <v>0.8</v>
      </c>
      <c r="M46" s="113">
        <v>0.8041666666666667</v>
      </c>
      <c r="N46" s="32"/>
      <c r="O46" s="29"/>
      <c r="P46" s="30"/>
      <c r="Q46" s="30"/>
      <c r="R46" s="30"/>
      <c r="S46" s="30"/>
      <c r="T46" s="30"/>
      <c r="U46" s="30"/>
      <c r="V46" s="33"/>
    </row>
    <row r="47" spans="1:23" ht="17.399999999999999" thickBot="1" x14ac:dyDescent="0.45">
      <c r="A47" s="415"/>
      <c r="B47" s="164" t="s">
        <v>188</v>
      </c>
      <c r="C47" s="350" t="s">
        <v>192</v>
      </c>
      <c r="D47" s="14">
        <v>37</v>
      </c>
      <c r="E47" s="252"/>
      <c r="F47" s="114">
        <v>0.78749999999999998</v>
      </c>
      <c r="G47" s="115"/>
      <c r="H47" s="116">
        <v>0.79583333333333328</v>
      </c>
      <c r="I47" s="116"/>
      <c r="J47" s="114"/>
      <c r="K47" s="252">
        <v>0.80208333333333337</v>
      </c>
      <c r="L47" s="117">
        <v>0.8041666666666667</v>
      </c>
      <c r="M47" s="253">
        <v>0.80833333333333335</v>
      </c>
      <c r="N47" s="32"/>
      <c r="O47" s="29"/>
      <c r="P47" s="30"/>
      <c r="Q47" s="30"/>
      <c r="R47" s="30"/>
      <c r="S47" s="30"/>
      <c r="T47" s="30"/>
      <c r="U47" s="30"/>
      <c r="V47" s="33"/>
    </row>
    <row r="48" spans="1:23" x14ac:dyDescent="0.4">
      <c r="A48" s="433" t="s">
        <v>386</v>
      </c>
      <c r="B48" s="434"/>
      <c r="C48" s="434"/>
      <c r="D48" s="434"/>
      <c r="E48" s="434"/>
      <c r="F48" s="434"/>
      <c r="G48" s="434"/>
      <c r="H48" s="434"/>
      <c r="I48" s="434"/>
      <c r="J48" s="434"/>
      <c r="K48" s="434"/>
      <c r="L48" s="434"/>
      <c r="M48" s="435"/>
      <c r="N48" s="32"/>
      <c r="O48" s="29" t="e">
        <f>P48-#REF!</f>
        <v>#REF!</v>
      </c>
      <c r="P48" s="30" t="e">
        <f>Q48-#REF!</f>
        <v>#REF!</v>
      </c>
      <c r="Q48" s="30" t="e">
        <f>+R48-#REF!</f>
        <v>#REF!</v>
      </c>
      <c r="R48" s="30" t="e">
        <f>+U48-#REF!</f>
        <v>#REF!</v>
      </c>
      <c r="S48" s="30"/>
      <c r="T48" s="30"/>
      <c r="U48" s="30" t="e">
        <f>+V48-#REF!</f>
        <v>#REF!</v>
      </c>
      <c r="V48" s="33" t="e">
        <f>#REF!+#REF!</f>
        <v>#REF!</v>
      </c>
    </row>
    <row r="49" spans="1:23" ht="15" customHeight="1" thickBot="1" x14ac:dyDescent="0.45">
      <c r="A49" s="436"/>
      <c r="B49" s="437"/>
      <c r="C49" s="437"/>
      <c r="D49" s="437"/>
      <c r="E49" s="437"/>
      <c r="F49" s="437"/>
      <c r="G49" s="437"/>
      <c r="H49" s="437"/>
      <c r="I49" s="437"/>
      <c r="J49" s="437"/>
      <c r="K49" s="437"/>
      <c r="L49" s="437"/>
      <c r="M49" s="438"/>
      <c r="N49" s="28"/>
      <c r="O49" s="29"/>
      <c r="P49" s="30"/>
      <c r="Q49" s="30"/>
      <c r="R49" s="30"/>
      <c r="S49" s="30"/>
      <c r="T49" s="30"/>
      <c r="U49" s="30"/>
      <c r="V49" s="36" t="s">
        <v>31</v>
      </c>
      <c r="W49" s="1" t="s">
        <v>32</v>
      </c>
    </row>
    <row r="50" spans="1:23" ht="16.8" hidden="1" customHeight="1" x14ac:dyDescent="0.4">
      <c r="A50" s="43"/>
      <c r="B50" s="8" t="s">
        <v>33</v>
      </c>
      <c r="C50" s="8"/>
      <c r="D50" s="9">
        <v>41</v>
      </c>
      <c r="E50" s="16" t="e">
        <f>F50-#REF!</f>
        <v>#REF!</v>
      </c>
      <c r="F50" s="17" t="e">
        <f>+#REF!-#REF!</f>
        <v>#REF!</v>
      </c>
      <c r="G50" s="17" t="e">
        <f>+K50-#REF!</f>
        <v>#REF!</v>
      </c>
      <c r="H50" s="17"/>
      <c r="I50" s="17"/>
      <c r="J50" s="17"/>
      <c r="K50" s="17" t="e">
        <f>+L50-#REF!</f>
        <v>#REF!</v>
      </c>
      <c r="L50" s="46" t="e">
        <f>+#REF!</f>
        <v>#REF!</v>
      </c>
      <c r="M50" s="19" t="e">
        <f>+L50+#REF!</f>
        <v>#REF!</v>
      </c>
      <c r="N50" s="32"/>
      <c r="O50" s="29" t="e">
        <f>P50-#REF!</f>
        <v>#REF!</v>
      </c>
      <c r="P50" s="30" t="e">
        <f>Q50-#REF!</f>
        <v>#REF!</v>
      </c>
      <c r="Q50" s="30" t="e">
        <f>+R50-#REF!</f>
        <v>#REF!</v>
      </c>
      <c r="R50" s="30" t="e">
        <f>+U50-#REF!</f>
        <v>#REF!</v>
      </c>
      <c r="S50" s="30"/>
      <c r="T50" s="30"/>
      <c r="U50" s="30" t="e">
        <f>+V50-#REF!</f>
        <v>#REF!</v>
      </c>
      <c r="V50" s="31" t="e">
        <f>#REF!+#REF!</f>
        <v>#REF!</v>
      </c>
    </row>
    <row r="51" spans="1:23" ht="16.8" hidden="1" customHeight="1" x14ac:dyDescent="0.4">
      <c r="A51" s="43"/>
      <c r="B51" s="8" t="s">
        <v>34</v>
      </c>
      <c r="C51" s="8"/>
      <c r="D51" s="9">
        <v>42</v>
      </c>
      <c r="E51" s="16" t="e">
        <f>#REF!-#REF!</f>
        <v>#REF!</v>
      </c>
      <c r="F51" s="17"/>
      <c r="G51" s="17" t="e">
        <f>+K51-#REF!</f>
        <v>#REF!</v>
      </c>
      <c r="H51" s="17"/>
      <c r="I51" s="17"/>
      <c r="J51" s="17"/>
      <c r="K51" s="17" t="e">
        <f>+L51-#REF!</f>
        <v>#REF!</v>
      </c>
      <c r="L51" s="18" t="e">
        <f t="shared" ref="L51:L62" si="2">+M50</f>
        <v>#REF!</v>
      </c>
      <c r="M51" s="19" t="e">
        <f>+L51+#REF!</f>
        <v>#REF!</v>
      </c>
      <c r="N51" s="28"/>
      <c r="O51" s="29" t="e">
        <f>P51-#REF!</f>
        <v>#REF!</v>
      </c>
      <c r="P51" s="30" t="e">
        <f>S51-#REF!</f>
        <v>#REF!</v>
      </c>
      <c r="Q51" s="30"/>
      <c r="R51" s="30"/>
      <c r="S51" s="30" t="e">
        <f>+T51-#REF!</f>
        <v>#REF!</v>
      </c>
      <c r="T51" s="30" t="e">
        <f>+U51-#REF!</f>
        <v>#REF!</v>
      </c>
      <c r="U51" s="30" t="e">
        <f>+V51-#REF!</f>
        <v>#REF!</v>
      </c>
      <c r="V51" s="33" t="e">
        <f>V50+#REF!</f>
        <v>#REF!</v>
      </c>
    </row>
    <row r="52" spans="1:23" ht="16.8" hidden="1" customHeight="1" x14ac:dyDescent="0.4">
      <c r="A52" s="43"/>
      <c r="B52" s="8" t="s">
        <v>35</v>
      </c>
      <c r="C52" s="8"/>
      <c r="D52" s="9">
        <v>43</v>
      </c>
      <c r="E52" s="16" t="e">
        <f>F52-#REF!</f>
        <v>#REF!</v>
      </c>
      <c r="F52" s="17" t="e">
        <f>+#REF!-#REF!</f>
        <v>#REF!</v>
      </c>
      <c r="G52" s="17" t="e">
        <f>+K52-#REF!</f>
        <v>#REF!</v>
      </c>
      <c r="H52" s="17"/>
      <c r="I52" s="17"/>
      <c r="J52" s="17"/>
      <c r="K52" s="17" t="e">
        <f>+L52-#REF!</f>
        <v>#REF!</v>
      </c>
      <c r="L52" s="18" t="e">
        <f t="shared" si="2"/>
        <v>#REF!</v>
      </c>
      <c r="M52" s="19" t="e">
        <f>+L52+#REF!</f>
        <v>#REF!</v>
      </c>
      <c r="N52" s="28"/>
      <c r="O52" s="29" t="e">
        <f>P52-#REF!</f>
        <v>#REF!</v>
      </c>
      <c r="P52" s="30" t="e">
        <f>Q52-#REF!</f>
        <v>#REF!</v>
      </c>
      <c r="Q52" s="30" t="e">
        <f>+R52-#REF!</f>
        <v>#REF!</v>
      </c>
      <c r="R52" s="30" t="e">
        <f>+U52-#REF!</f>
        <v>#REF!</v>
      </c>
      <c r="S52" s="30"/>
      <c r="T52" s="30"/>
      <c r="U52" s="30" t="e">
        <f>+V52-#REF!</f>
        <v>#REF!</v>
      </c>
      <c r="V52" s="33" t="e">
        <f>V51+#REF!</f>
        <v>#REF!</v>
      </c>
    </row>
    <row r="53" spans="1:23" ht="16.8" hidden="1" customHeight="1" x14ac:dyDescent="0.4">
      <c r="A53" s="43"/>
      <c r="B53" s="8" t="s">
        <v>36</v>
      </c>
      <c r="C53" s="8"/>
      <c r="D53" s="9">
        <v>44</v>
      </c>
      <c r="E53" s="16" t="e">
        <f>#REF!-#REF!</f>
        <v>#REF!</v>
      </c>
      <c r="F53" s="17"/>
      <c r="G53" s="17" t="e">
        <f>+K53-#REF!</f>
        <v>#REF!</v>
      </c>
      <c r="H53" s="17"/>
      <c r="I53" s="17"/>
      <c r="J53" s="17"/>
      <c r="K53" s="17" t="e">
        <f>+L53-#REF!</f>
        <v>#REF!</v>
      </c>
      <c r="L53" s="18" t="e">
        <f t="shared" si="2"/>
        <v>#REF!</v>
      </c>
      <c r="M53" s="19" t="e">
        <f>+L53+#REF!</f>
        <v>#REF!</v>
      </c>
      <c r="N53" s="28"/>
      <c r="O53" s="29" t="e">
        <f>P53-#REF!</f>
        <v>#REF!</v>
      </c>
      <c r="P53" s="30" t="e">
        <f>S53-#REF!</f>
        <v>#REF!</v>
      </c>
      <c r="Q53" s="30"/>
      <c r="R53" s="30"/>
      <c r="S53" s="30" t="e">
        <f>+T53-#REF!</f>
        <v>#REF!</v>
      </c>
      <c r="T53" s="30" t="e">
        <f>+U53-#REF!</f>
        <v>#REF!</v>
      </c>
      <c r="U53" s="30" t="e">
        <f>+V53-#REF!</f>
        <v>#REF!</v>
      </c>
      <c r="V53" s="33" t="e">
        <f>V52+#REF!</f>
        <v>#REF!</v>
      </c>
    </row>
    <row r="54" spans="1:23" ht="16.8" hidden="1" customHeight="1" x14ac:dyDescent="0.4">
      <c r="A54" s="43"/>
      <c r="B54" s="8" t="s">
        <v>37</v>
      </c>
      <c r="C54" s="8"/>
      <c r="D54" s="9">
        <v>45</v>
      </c>
      <c r="E54" s="16" t="e">
        <f>F54-#REF!</f>
        <v>#REF!</v>
      </c>
      <c r="F54" s="17" t="e">
        <f>+#REF!-#REF!</f>
        <v>#REF!</v>
      </c>
      <c r="G54" s="17" t="e">
        <f>+K54-#REF!</f>
        <v>#REF!</v>
      </c>
      <c r="H54" s="17"/>
      <c r="I54" s="17"/>
      <c r="J54" s="17"/>
      <c r="K54" s="17" t="e">
        <f>+L54-#REF!</f>
        <v>#REF!</v>
      </c>
      <c r="L54" s="18" t="e">
        <f t="shared" si="2"/>
        <v>#REF!</v>
      </c>
      <c r="M54" s="19" t="e">
        <f>+L54+#REF!</f>
        <v>#REF!</v>
      </c>
      <c r="N54" s="28"/>
      <c r="O54" s="29" t="e">
        <f>P54-#REF!</f>
        <v>#REF!</v>
      </c>
      <c r="P54" s="30" t="e">
        <f>Q54-#REF!</f>
        <v>#REF!</v>
      </c>
      <c r="Q54" s="30" t="e">
        <f>+R54-#REF!</f>
        <v>#REF!</v>
      </c>
      <c r="R54" s="30" t="e">
        <f>+U54-#REF!</f>
        <v>#REF!</v>
      </c>
      <c r="S54" s="30"/>
      <c r="T54" s="30"/>
      <c r="U54" s="30" t="e">
        <f>+V54-#REF!</f>
        <v>#REF!</v>
      </c>
      <c r="V54" s="33" t="e">
        <f>V53+#REF!</f>
        <v>#REF!</v>
      </c>
    </row>
    <row r="55" spans="1:23" ht="16.8" hidden="1" customHeight="1" x14ac:dyDescent="0.4">
      <c r="A55" s="43"/>
      <c r="B55" s="8" t="s">
        <v>38</v>
      </c>
      <c r="C55" s="8"/>
      <c r="D55" s="9">
        <v>46</v>
      </c>
      <c r="E55" s="16" t="e">
        <f>#REF!-#REF!</f>
        <v>#REF!</v>
      </c>
      <c r="F55" s="17"/>
      <c r="G55" s="17" t="e">
        <f>+K55-#REF!</f>
        <v>#REF!</v>
      </c>
      <c r="H55" s="17"/>
      <c r="I55" s="17"/>
      <c r="J55" s="17"/>
      <c r="K55" s="17" t="e">
        <f>+L55-#REF!</f>
        <v>#REF!</v>
      </c>
      <c r="L55" s="18" t="e">
        <f t="shared" si="2"/>
        <v>#REF!</v>
      </c>
      <c r="M55" s="19" t="e">
        <f>+L55+#REF!</f>
        <v>#REF!</v>
      </c>
      <c r="N55" s="28"/>
      <c r="O55" s="29" t="e">
        <f>P55-#REF!</f>
        <v>#REF!</v>
      </c>
      <c r="P55" s="30" t="e">
        <f>S55-#REF!</f>
        <v>#REF!</v>
      </c>
      <c r="Q55" s="30"/>
      <c r="R55" s="30"/>
      <c r="S55" s="30" t="e">
        <f>+T55-#REF!</f>
        <v>#REF!</v>
      </c>
      <c r="T55" s="30" t="e">
        <f>+U55-#REF!</f>
        <v>#REF!</v>
      </c>
      <c r="U55" s="30" t="e">
        <f>+V55-#REF!</f>
        <v>#REF!</v>
      </c>
      <c r="V55" s="33" t="e">
        <f>V54+#REF!</f>
        <v>#REF!</v>
      </c>
    </row>
    <row r="56" spans="1:23" ht="16.8" hidden="1" customHeight="1" x14ac:dyDescent="0.4">
      <c r="A56" s="43"/>
      <c r="B56" s="8" t="s">
        <v>39</v>
      </c>
      <c r="C56" s="8"/>
      <c r="D56" s="9">
        <v>47</v>
      </c>
      <c r="E56" s="16" t="e">
        <f>F56-#REF!</f>
        <v>#REF!</v>
      </c>
      <c r="F56" s="17" t="e">
        <f>+#REF!-#REF!</f>
        <v>#REF!</v>
      </c>
      <c r="G56" s="17" t="e">
        <f>+K56-#REF!</f>
        <v>#REF!</v>
      </c>
      <c r="H56" s="17"/>
      <c r="I56" s="17"/>
      <c r="J56" s="17"/>
      <c r="K56" s="17" t="e">
        <f>+L56-#REF!</f>
        <v>#REF!</v>
      </c>
      <c r="L56" s="18" t="e">
        <f t="shared" si="2"/>
        <v>#REF!</v>
      </c>
      <c r="M56" s="19" t="e">
        <f>+L56+#REF!</f>
        <v>#REF!</v>
      </c>
      <c r="N56" s="28"/>
      <c r="O56" s="29" t="e">
        <f>P56-#REF!</f>
        <v>#REF!</v>
      </c>
      <c r="P56" s="30" t="e">
        <f>Q56-#REF!</f>
        <v>#REF!</v>
      </c>
      <c r="Q56" s="30" t="e">
        <f>+R56-#REF!</f>
        <v>#REF!</v>
      </c>
      <c r="R56" s="30" t="e">
        <f>+U56-#REF!</f>
        <v>#REF!</v>
      </c>
      <c r="S56" s="30"/>
      <c r="T56" s="30"/>
      <c r="U56" s="30" t="e">
        <f>+V56-#REF!</f>
        <v>#REF!</v>
      </c>
      <c r="V56" s="33" t="e">
        <f>V55+#REF!</f>
        <v>#REF!</v>
      </c>
    </row>
    <row r="57" spans="1:23" ht="16.8" hidden="1" customHeight="1" x14ac:dyDescent="0.4">
      <c r="A57" s="43"/>
      <c r="B57" s="8" t="s">
        <v>40</v>
      </c>
      <c r="C57" s="8"/>
      <c r="D57" s="9">
        <v>48</v>
      </c>
      <c r="E57" s="16" t="e">
        <f>#REF!-#REF!</f>
        <v>#REF!</v>
      </c>
      <c r="F57" s="17"/>
      <c r="G57" s="17" t="e">
        <f>+K57-#REF!</f>
        <v>#REF!</v>
      </c>
      <c r="H57" s="17"/>
      <c r="I57" s="17"/>
      <c r="J57" s="17"/>
      <c r="K57" s="17" t="e">
        <f>+L57-#REF!</f>
        <v>#REF!</v>
      </c>
      <c r="L57" s="18" t="e">
        <f t="shared" si="2"/>
        <v>#REF!</v>
      </c>
      <c r="M57" s="19" t="e">
        <f>+L57+#REF!</f>
        <v>#REF!</v>
      </c>
      <c r="N57" s="28"/>
      <c r="O57" s="29" t="e">
        <f>P57-#REF!</f>
        <v>#REF!</v>
      </c>
      <c r="P57" s="30" t="e">
        <f>S57-#REF!</f>
        <v>#REF!</v>
      </c>
      <c r="Q57" s="30"/>
      <c r="R57" s="30"/>
      <c r="S57" s="30" t="e">
        <f>+T57-#REF!</f>
        <v>#REF!</v>
      </c>
      <c r="T57" s="30" t="e">
        <f>+U57-#REF!</f>
        <v>#REF!</v>
      </c>
      <c r="U57" s="30" t="e">
        <f>+V57-#REF!</f>
        <v>#REF!</v>
      </c>
      <c r="V57" s="33" t="e">
        <f>V56+#REF!</f>
        <v>#REF!</v>
      </c>
    </row>
    <row r="58" spans="1:23" ht="16.8" hidden="1" customHeight="1" x14ac:dyDescent="0.4">
      <c r="A58" s="43"/>
      <c r="B58" s="8" t="s">
        <v>41</v>
      </c>
      <c r="C58" s="8"/>
      <c r="D58" s="9">
        <v>49</v>
      </c>
      <c r="E58" s="16" t="e">
        <f>F58-#REF!</f>
        <v>#REF!</v>
      </c>
      <c r="F58" s="17" t="e">
        <f>+#REF!-#REF!</f>
        <v>#REF!</v>
      </c>
      <c r="G58" s="17" t="e">
        <f>+K58-#REF!</f>
        <v>#REF!</v>
      </c>
      <c r="H58" s="17"/>
      <c r="I58" s="17"/>
      <c r="J58" s="17"/>
      <c r="K58" s="17" t="e">
        <f>+L58-#REF!</f>
        <v>#REF!</v>
      </c>
      <c r="L58" s="18" t="e">
        <f t="shared" si="2"/>
        <v>#REF!</v>
      </c>
      <c r="M58" s="19" t="e">
        <f>+L58+#REF!</f>
        <v>#REF!</v>
      </c>
      <c r="N58" s="28"/>
      <c r="O58" s="29" t="e">
        <f>P58-#REF!</f>
        <v>#REF!</v>
      </c>
      <c r="P58" s="30" t="e">
        <f>Q58-#REF!</f>
        <v>#REF!</v>
      </c>
      <c r="Q58" s="30" t="e">
        <f>+R58-#REF!</f>
        <v>#REF!</v>
      </c>
      <c r="R58" s="30" t="e">
        <f>+U58-#REF!</f>
        <v>#REF!</v>
      </c>
      <c r="S58" s="30"/>
      <c r="T58" s="30"/>
      <c r="U58" s="30" t="e">
        <f>+V58-#REF!</f>
        <v>#REF!</v>
      </c>
      <c r="V58" s="33" t="e">
        <f>V57+#REF!</f>
        <v>#REF!</v>
      </c>
    </row>
    <row r="59" spans="1:23" ht="16.8" hidden="1" customHeight="1" x14ac:dyDescent="0.4">
      <c r="A59" s="43"/>
      <c r="B59" s="8" t="s">
        <v>42</v>
      </c>
      <c r="C59" s="8"/>
      <c r="D59" s="9">
        <v>50</v>
      </c>
      <c r="E59" s="16" t="e">
        <f>#REF!-#REF!</f>
        <v>#REF!</v>
      </c>
      <c r="F59" s="17"/>
      <c r="G59" s="17" t="e">
        <f>+K59-#REF!</f>
        <v>#REF!</v>
      </c>
      <c r="H59" s="17"/>
      <c r="I59" s="17"/>
      <c r="J59" s="17"/>
      <c r="K59" s="17" t="e">
        <f>+L59-#REF!</f>
        <v>#REF!</v>
      </c>
      <c r="L59" s="18" t="e">
        <f t="shared" si="2"/>
        <v>#REF!</v>
      </c>
      <c r="M59" s="19" t="e">
        <f>+L59+#REF!</f>
        <v>#REF!</v>
      </c>
      <c r="N59" s="28"/>
      <c r="O59" s="29" t="e">
        <f>P59-#REF!</f>
        <v>#REF!</v>
      </c>
      <c r="P59" s="30" t="e">
        <f>S59-#REF!</f>
        <v>#REF!</v>
      </c>
      <c r="Q59" s="30"/>
      <c r="R59" s="30"/>
      <c r="S59" s="30" t="e">
        <f>+T59-#REF!</f>
        <v>#REF!</v>
      </c>
      <c r="T59" s="30" t="e">
        <f>+U59-#REF!</f>
        <v>#REF!</v>
      </c>
      <c r="U59" s="30" t="e">
        <f>+V59-#REF!</f>
        <v>#REF!</v>
      </c>
      <c r="V59" s="33" t="e">
        <f>V58+#REF!</f>
        <v>#REF!</v>
      </c>
    </row>
    <row r="60" spans="1:23" ht="16.8" hidden="1" customHeight="1" x14ac:dyDescent="0.4">
      <c r="A60" s="43"/>
      <c r="B60" s="8" t="s">
        <v>43</v>
      </c>
      <c r="C60" s="8"/>
      <c r="D60" s="9">
        <v>51</v>
      </c>
      <c r="E60" s="16" t="e">
        <f>F60-#REF!</f>
        <v>#REF!</v>
      </c>
      <c r="F60" s="17" t="e">
        <f>+#REF!-#REF!</f>
        <v>#REF!</v>
      </c>
      <c r="G60" s="17" t="e">
        <f>+K60-#REF!</f>
        <v>#REF!</v>
      </c>
      <c r="H60" s="17"/>
      <c r="I60" s="17"/>
      <c r="J60" s="17"/>
      <c r="K60" s="17" t="e">
        <f>+L60-#REF!</f>
        <v>#REF!</v>
      </c>
      <c r="L60" s="18" t="e">
        <f t="shared" si="2"/>
        <v>#REF!</v>
      </c>
      <c r="M60" s="19" t="e">
        <f>+L60+#REF!</f>
        <v>#REF!</v>
      </c>
      <c r="N60" s="28"/>
      <c r="O60" s="29" t="e">
        <f>P60-#REF!</f>
        <v>#REF!</v>
      </c>
      <c r="P60" s="30" t="e">
        <f>Q60-#REF!</f>
        <v>#REF!</v>
      </c>
      <c r="Q60" s="30" t="e">
        <f>+R60-#REF!</f>
        <v>#REF!</v>
      </c>
      <c r="R60" s="30" t="e">
        <f>+U60-#REF!</f>
        <v>#REF!</v>
      </c>
      <c r="S60" s="30"/>
      <c r="T60" s="30"/>
      <c r="U60" s="30" t="e">
        <f>+V60-#REF!</f>
        <v>#REF!</v>
      </c>
      <c r="V60" s="33" t="e">
        <f>V59+#REF!</f>
        <v>#REF!</v>
      </c>
    </row>
    <row r="61" spans="1:23" ht="16.8" hidden="1" customHeight="1" x14ac:dyDescent="0.4">
      <c r="A61" s="43"/>
      <c r="B61" s="8" t="s">
        <v>44</v>
      </c>
      <c r="C61" s="8"/>
      <c r="D61" s="9">
        <v>52</v>
      </c>
      <c r="E61" s="16" t="e">
        <f>#REF!-#REF!</f>
        <v>#REF!</v>
      </c>
      <c r="F61" s="17"/>
      <c r="G61" s="17" t="e">
        <f>+K61-#REF!</f>
        <v>#REF!</v>
      </c>
      <c r="H61" s="17"/>
      <c r="I61" s="17"/>
      <c r="J61" s="17"/>
      <c r="K61" s="17" t="e">
        <f>+L61-#REF!</f>
        <v>#REF!</v>
      </c>
      <c r="L61" s="18" t="e">
        <f t="shared" si="2"/>
        <v>#REF!</v>
      </c>
      <c r="M61" s="19" t="e">
        <f>+L61+#REF!</f>
        <v>#REF!</v>
      </c>
      <c r="N61" s="32"/>
      <c r="O61" s="29" t="e">
        <f>P61-#REF!</f>
        <v>#REF!</v>
      </c>
      <c r="P61" s="30" t="e">
        <f>S61-#REF!</f>
        <v>#REF!</v>
      </c>
      <c r="Q61" s="30"/>
      <c r="R61" s="30"/>
      <c r="S61" s="30" t="e">
        <f>+T61-#REF!</f>
        <v>#REF!</v>
      </c>
      <c r="T61" s="30" t="e">
        <f>+U61-#REF!</f>
        <v>#REF!</v>
      </c>
      <c r="U61" s="30" t="e">
        <f>+V61-#REF!</f>
        <v>#REF!</v>
      </c>
      <c r="V61" s="33" t="e">
        <f>V60+#REF!</f>
        <v>#REF!</v>
      </c>
    </row>
    <row r="62" spans="1:23" ht="16.8" hidden="1" customHeight="1" x14ac:dyDescent="0.4">
      <c r="A62" s="43"/>
      <c r="B62" s="8" t="s">
        <v>45</v>
      </c>
      <c r="C62" s="8"/>
      <c r="D62" s="9">
        <v>53</v>
      </c>
      <c r="E62" s="16" t="e">
        <f>F62-#REF!</f>
        <v>#REF!</v>
      </c>
      <c r="F62" s="17" t="e">
        <f>+#REF!-#REF!</f>
        <v>#REF!</v>
      </c>
      <c r="G62" s="17" t="e">
        <f>+K62-#REF!</f>
        <v>#REF!</v>
      </c>
      <c r="H62" s="17"/>
      <c r="I62" s="17"/>
      <c r="J62" s="17"/>
      <c r="K62" s="17" t="e">
        <f>+L62-#REF!</f>
        <v>#REF!</v>
      </c>
      <c r="L62" s="18" t="e">
        <f t="shared" si="2"/>
        <v>#REF!</v>
      </c>
      <c r="M62" s="19" t="e">
        <f>+L62+#REF!</f>
        <v>#REF!</v>
      </c>
      <c r="N62" s="32"/>
      <c r="O62" s="29" t="e">
        <f>P62-#REF!</f>
        <v>#REF!</v>
      </c>
      <c r="P62" s="30" t="e">
        <f>Q62-#REF!</f>
        <v>#REF!</v>
      </c>
      <c r="Q62" s="30" t="e">
        <f>+R62-#REF!</f>
        <v>#REF!</v>
      </c>
      <c r="R62" s="30" t="e">
        <f>+U62-#REF!</f>
        <v>#REF!</v>
      </c>
      <c r="S62" s="30"/>
      <c r="T62" s="30"/>
      <c r="U62" s="30" t="e">
        <f>+V62-#REF!</f>
        <v>#REF!</v>
      </c>
      <c r="V62" s="33" t="e">
        <f>V61+#REF!</f>
        <v>#REF!</v>
      </c>
    </row>
    <row r="63" spans="1:23" ht="16.8" hidden="1" customHeight="1" x14ac:dyDescent="0.4">
      <c r="A63" s="43"/>
      <c r="D63" s="9">
        <v>54</v>
      </c>
      <c r="E63" s="10"/>
      <c r="F63" s="11"/>
      <c r="G63" s="11"/>
      <c r="H63" s="11"/>
      <c r="I63" s="11"/>
      <c r="J63" s="11"/>
      <c r="K63" s="11"/>
      <c r="L63" s="12"/>
      <c r="M63" s="13"/>
      <c r="N63" s="28"/>
      <c r="O63" s="29"/>
      <c r="P63" s="30"/>
      <c r="Q63" s="30"/>
      <c r="R63" s="30"/>
      <c r="S63" s="30"/>
      <c r="T63" s="30"/>
      <c r="U63" s="30"/>
      <c r="V63" s="36" t="s">
        <v>31</v>
      </c>
      <c r="W63" s="1" t="s">
        <v>32</v>
      </c>
    </row>
    <row r="64" spans="1:23" ht="16.8" hidden="1" customHeight="1" x14ac:dyDescent="0.4">
      <c r="A64" s="43"/>
      <c r="B64" s="15" t="s">
        <v>46</v>
      </c>
      <c r="C64" s="15"/>
      <c r="D64" s="9">
        <v>55</v>
      </c>
      <c r="E64" s="16" t="e">
        <f>#REF!-#REF!</f>
        <v>#REF!</v>
      </c>
      <c r="F64" s="17"/>
      <c r="G64" s="17" t="e">
        <f>+K64-#REF!</f>
        <v>#REF!</v>
      </c>
      <c r="H64" s="17"/>
      <c r="I64" s="17"/>
      <c r="J64" s="17"/>
      <c r="K64" s="17" t="e">
        <f>+L64-#REF!</f>
        <v>#REF!</v>
      </c>
      <c r="L64" s="18" t="e">
        <f>+M62</f>
        <v>#REF!</v>
      </c>
      <c r="M64" s="19" t="e">
        <f>+L64+#REF!</f>
        <v>#REF!</v>
      </c>
      <c r="N64" s="32"/>
      <c r="O64" s="29" t="e">
        <f>P64-#REF!</f>
        <v>#REF!</v>
      </c>
      <c r="P64" s="30" t="e">
        <f>S64-#REF!</f>
        <v>#REF!</v>
      </c>
      <c r="Q64" s="30"/>
      <c r="R64" s="30"/>
      <c r="S64" s="30" t="e">
        <f>+T64-#REF!</f>
        <v>#REF!</v>
      </c>
      <c r="T64" s="30" t="e">
        <f>+U64-#REF!</f>
        <v>#REF!</v>
      </c>
      <c r="U64" s="30" t="e">
        <f>+V64-#REF!</f>
        <v>#REF!</v>
      </c>
      <c r="V64" s="31" t="e">
        <f>V62+#REF!</f>
        <v>#REF!</v>
      </c>
    </row>
    <row r="65" spans="1:23" ht="16.8" hidden="1" customHeight="1" x14ac:dyDescent="0.4">
      <c r="A65" s="43"/>
      <c r="B65" s="8" t="s">
        <v>47</v>
      </c>
      <c r="C65" s="8"/>
      <c r="D65" s="9">
        <v>56</v>
      </c>
      <c r="E65" s="16" t="e">
        <f>F65-#REF!</f>
        <v>#REF!</v>
      </c>
      <c r="F65" s="17" t="e">
        <f>+#REF!-#REF!</f>
        <v>#REF!</v>
      </c>
      <c r="G65" s="17" t="e">
        <f>+K65-#REF!</f>
        <v>#REF!</v>
      </c>
      <c r="H65" s="17"/>
      <c r="I65" s="17"/>
      <c r="J65" s="17"/>
      <c r="K65" s="17" t="e">
        <f>+L65-#REF!</f>
        <v>#REF!</v>
      </c>
      <c r="L65" s="18" t="e">
        <f t="shared" ref="L65:L76" si="3">+M64</f>
        <v>#REF!</v>
      </c>
      <c r="M65" s="19" t="e">
        <f>+L65+#REF!</f>
        <v>#REF!</v>
      </c>
      <c r="N65" s="28"/>
      <c r="O65" s="29" t="e">
        <f>P65-#REF!</f>
        <v>#REF!</v>
      </c>
      <c r="P65" s="30" t="e">
        <f>Q65-#REF!</f>
        <v>#REF!</v>
      </c>
      <c r="Q65" s="30" t="e">
        <f>+R65-#REF!</f>
        <v>#REF!</v>
      </c>
      <c r="R65" s="30" t="e">
        <f>+U65-#REF!</f>
        <v>#REF!</v>
      </c>
      <c r="S65" s="30"/>
      <c r="T65" s="30"/>
      <c r="U65" s="30" t="e">
        <f>+V65-#REF!</f>
        <v>#REF!</v>
      </c>
      <c r="V65" s="33" t="e">
        <f>V64+#REF!</f>
        <v>#REF!</v>
      </c>
    </row>
    <row r="66" spans="1:23" ht="16.8" hidden="1" customHeight="1" x14ac:dyDescent="0.4">
      <c r="A66" s="43"/>
      <c r="B66" s="15" t="s">
        <v>48</v>
      </c>
      <c r="C66" s="15"/>
      <c r="D66" s="9">
        <v>57</v>
      </c>
      <c r="E66" s="16" t="e">
        <f>#REF!-#REF!</f>
        <v>#REF!</v>
      </c>
      <c r="F66" s="17"/>
      <c r="G66" s="17" t="e">
        <f>+K66-#REF!</f>
        <v>#REF!</v>
      </c>
      <c r="H66" s="17"/>
      <c r="I66" s="17"/>
      <c r="J66" s="17"/>
      <c r="K66" s="17" t="e">
        <f>+L66-#REF!</f>
        <v>#REF!</v>
      </c>
      <c r="L66" s="18" t="e">
        <f t="shared" si="3"/>
        <v>#REF!</v>
      </c>
      <c r="M66" s="19" t="e">
        <f>+L66+#REF!</f>
        <v>#REF!</v>
      </c>
      <c r="N66" s="28"/>
      <c r="O66" s="29" t="e">
        <f>P66-#REF!</f>
        <v>#REF!</v>
      </c>
      <c r="P66" s="30" t="e">
        <f>S66-#REF!</f>
        <v>#REF!</v>
      </c>
      <c r="Q66" s="30"/>
      <c r="R66" s="30"/>
      <c r="S66" s="30" t="e">
        <f>+T66-#REF!</f>
        <v>#REF!</v>
      </c>
      <c r="T66" s="30" t="e">
        <f>+U66-#REF!</f>
        <v>#REF!</v>
      </c>
      <c r="U66" s="30" t="e">
        <f>+V66-#REF!</f>
        <v>#REF!</v>
      </c>
      <c r="V66" s="33" t="e">
        <f>V65+#REF!</f>
        <v>#REF!</v>
      </c>
    </row>
    <row r="67" spans="1:23" ht="16.8" hidden="1" customHeight="1" x14ac:dyDescent="0.4">
      <c r="A67" s="43"/>
      <c r="B67" s="8" t="s">
        <v>49</v>
      </c>
      <c r="C67" s="8"/>
      <c r="D67" s="9">
        <v>58</v>
      </c>
      <c r="E67" s="16" t="e">
        <f>F67-#REF!</f>
        <v>#REF!</v>
      </c>
      <c r="F67" s="17" t="e">
        <f>+#REF!-#REF!</f>
        <v>#REF!</v>
      </c>
      <c r="G67" s="17" t="e">
        <f>+K67-#REF!</f>
        <v>#REF!</v>
      </c>
      <c r="H67" s="17"/>
      <c r="I67" s="17"/>
      <c r="J67" s="17"/>
      <c r="K67" s="17" t="e">
        <f>+L67-#REF!</f>
        <v>#REF!</v>
      </c>
      <c r="L67" s="18" t="e">
        <f t="shared" si="3"/>
        <v>#REF!</v>
      </c>
      <c r="M67" s="19" t="e">
        <f>+L67+#REF!</f>
        <v>#REF!</v>
      </c>
      <c r="N67" s="28"/>
      <c r="O67" s="29" t="e">
        <f>P67-#REF!</f>
        <v>#REF!</v>
      </c>
      <c r="P67" s="30" t="e">
        <f>Q67-#REF!</f>
        <v>#REF!</v>
      </c>
      <c r="Q67" s="30" t="e">
        <f>+R67-#REF!</f>
        <v>#REF!</v>
      </c>
      <c r="R67" s="30" t="e">
        <f>+U67-#REF!</f>
        <v>#REF!</v>
      </c>
      <c r="S67" s="30"/>
      <c r="T67" s="30"/>
      <c r="U67" s="30" t="e">
        <f>+V67-#REF!</f>
        <v>#REF!</v>
      </c>
      <c r="V67" s="33" t="e">
        <f>V66+#REF!</f>
        <v>#REF!</v>
      </c>
    </row>
    <row r="68" spans="1:23" ht="16.8" hidden="1" customHeight="1" x14ac:dyDescent="0.4">
      <c r="A68" s="43"/>
      <c r="B68" s="15" t="s">
        <v>50</v>
      </c>
      <c r="C68" s="15"/>
      <c r="D68" s="9">
        <v>59</v>
      </c>
      <c r="E68" s="16" t="e">
        <f>#REF!-#REF!</f>
        <v>#REF!</v>
      </c>
      <c r="F68" s="17"/>
      <c r="G68" s="17" t="e">
        <f>+K68-#REF!</f>
        <v>#REF!</v>
      </c>
      <c r="H68" s="17"/>
      <c r="I68" s="17"/>
      <c r="J68" s="17"/>
      <c r="K68" s="17" t="e">
        <f>+L68-#REF!</f>
        <v>#REF!</v>
      </c>
      <c r="L68" s="18" t="e">
        <f t="shared" si="3"/>
        <v>#REF!</v>
      </c>
      <c r="M68" s="19" t="e">
        <f>+L68+#REF!</f>
        <v>#REF!</v>
      </c>
      <c r="N68" s="28"/>
      <c r="O68" s="29" t="e">
        <f>P68-#REF!</f>
        <v>#REF!</v>
      </c>
      <c r="P68" s="30" t="e">
        <f>S68-#REF!</f>
        <v>#REF!</v>
      </c>
      <c r="Q68" s="30"/>
      <c r="R68" s="30"/>
      <c r="S68" s="30" t="e">
        <f>+T68-#REF!</f>
        <v>#REF!</v>
      </c>
      <c r="T68" s="30" t="e">
        <f>+U68-#REF!</f>
        <v>#REF!</v>
      </c>
      <c r="U68" s="30" t="e">
        <f>+V68-#REF!</f>
        <v>#REF!</v>
      </c>
      <c r="V68" s="33" t="e">
        <f>V67+#REF!</f>
        <v>#REF!</v>
      </c>
    </row>
    <row r="69" spans="1:23" ht="16.8" hidden="1" customHeight="1" x14ac:dyDescent="0.4">
      <c r="A69" s="43"/>
      <c r="B69" s="8" t="s">
        <v>51</v>
      </c>
      <c r="C69" s="8"/>
      <c r="D69" s="9">
        <v>60</v>
      </c>
      <c r="E69" s="16" t="e">
        <f>F69-#REF!</f>
        <v>#REF!</v>
      </c>
      <c r="F69" s="17" t="e">
        <f>+#REF!-#REF!</f>
        <v>#REF!</v>
      </c>
      <c r="G69" s="17" t="e">
        <f>+K69-#REF!</f>
        <v>#REF!</v>
      </c>
      <c r="H69" s="17"/>
      <c r="I69" s="17"/>
      <c r="J69" s="17"/>
      <c r="K69" s="17" t="e">
        <f>+L69-#REF!</f>
        <v>#REF!</v>
      </c>
      <c r="L69" s="18" t="e">
        <f t="shared" si="3"/>
        <v>#REF!</v>
      </c>
      <c r="M69" s="19" t="e">
        <f>+L69+#REF!</f>
        <v>#REF!</v>
      </c>
      <c r="N69" s="28"/>
      <c r="O69" s="29" t="e">
        <f>P69-#REF!</f>
        <v>#REF!</v>
      </c>
      <c r="P69" s="30" t="e">
        <f>Q69-#REF!</f>
        <v>#REF!</v>
      </c>
      <c r="Q69" s="30" t="e">
        <f>+R69-#REF!</f>
        <v>#REF!</v>
      </c>
      <c r="R69" s="30" t="e">
        <f>+U69-#REF!</f>
        <v>#REF!</v>
      </c>
      <c r="S69" s="30"/>
      <c r="T69" s="30"/>
      <c r="U69" s="30" t="e">
        <f>+V69-#REF!</f>
        <v>#REF!</v>
      </c>
      <c r="V69" s="33" t="e">
        <f>V68+#REF!</f>
        <v>#REF!</v>
      </c>
    </row>
    <row r="70" spans="1:23" ht="16.8" hidden="1" customHeight="1" x14ac:dyDescent="0.4">
      <c r="A70" s="43"/>
      <c r="B70" s="15" t="s">
        <v>52</v>
      </c>
      <c r="C70" s="15"/>
      <c r="D70" s="9">
        <v>61</v>
      </c>
      <c r="E70" s="16" t="e">
        <f>#REF!-#REF!</f>
        <v>#REF!</v>
      </c>
      <c r="F70" s="17"/>
      <c r="G70" s="17" t="e">
        <f>+K70-#REF!</f>
        <v>#REF!</v>
      </c>
      <c r="H70" s="17"/>
      <c r="I70" s="17"/>
      <c r="J70" s="17"/>
      <c r="K70" s="17" t="e">
        <f>+L70-#REF!</f>
        <v>#REF!</v>
      </c>
      <c r="L70" s="18" t="e">
        <f t="shared" si="3"/>
        <v>#REF!</v>
      </c>
      <c r="M70" s="19" t="e">
        <f>+L70+#REF!</f>
        <v>#REF!</v>
      </c>
      <c r="N70" s="28"/>
      <c r="O70" s="29" t="e">
        <f>P70-#REF!</f>
        <v>#REF!</v>
      </c>
      <c r="P70" s="30" t="e">
        <f>S70-#REF!</f>
        <v>#REF!</v>
      </c>
      <c r="Q70" s="30"/>
      <c r="R70" s="30"/>
      <c r="S70" s="30" t="e">
        <f>+T70-#REF!</f>
        <v>#REF!</v>
      </c>
      <c r="T70" s="30" t="e">
        <f>+U70-#REF!</f>
        <v>#REF!</v>
      </c>
      <c r="U70" s="30" t="e">
        <f>+V70-#REF!</f>
        <v>#REF!</v>
      </c>
      <c r="V70" s="33" t="e">
        <f>V69+#REF!</f>
        <v>#REF!</v>
      </c>
    </row>
    <row r="71" spans="1:23" ht="16.8" hidden="1" customHeight="1" x14ac:dyDescent="0.4">
      <c r="A71" s="43"/>
      <c r="B71" s="8" t="s">
        <v>53</v>
      </c>
      <c r="C71" s="8"/>
      <c r="D71" s="9">
        <v>62</v>
      </c>
      <c r="E71" s="16" t="e">
        <f>F71-#REF!</f>
        <v>#REF!</v>
      </c>
      <c r="F71" s="17" t="e">
        <f>+#REF!-#REF!</f>
        <v>#REF!</v>
      </c>
      <c r="G71" s="17" t="e">
        <f>+K71-#REF!</f>
        <v>#REF!</v>
      </c>
      <c r="H71" s="17"/>
      <c r="I71" s="17"/>
      <c r="J71" s="17"/>
      <c r="K71" s="17" t="e">
        <f>+L71-#REF!</f>
        <v>#REF!</v>
      </c>
      <c r="L71" s="18" t="e">
        <f t="shared" si="3"/>
        <v>#REF!</v>
      </c>
      <c r="M71" s="19" t="e">
        <f>+L71+#REF!</f>
        <v>#REF!</v>
      </c>
      <c r="N71" s="28"/>
      <c r="O71" s="29" t="e">
        <f>P71-#REF!</f>
        <v>#REF!</v>
      </c>
      <c r="P71" s="30" t="e">
        <f>Q71-#REF!</f>
        <v>#REF!</v>
      </c>
      <c r="Q71" s="30" t="e">
        <f>+R71-#REF!</f>
        <v>#REF!</v>
      </c>
      <c r="R71" s="30" t="e">
        <f>+U71-#REF!</f>
        <v>#REF!</v>
      </c>
      <c r="S71" s="30"/>
      <c r="T71" s="30"/>
      <c r="U71" s="30" t="e">
        <f>+V71-#REF!</f>
        <v>#REF!</v>
      </c>
      <c r="V71" s="33" t="e">
        <f>V70+#REF!</f>
        <v>#REF!</v>
      </c>
    </row>
    <row r="72" spans="1:23" ht="16.8" hidden="1" customHeight="1" x14ac:dyDescent="0.4">
      <c r="A72" s="43"/>
      <c r="B72" s="15" t="s">
        <v>54</v>
      </c>
      <c r="C72" s="15"/>
      <c r="D72" s="9">
        <v>63</v>
      </c>
      <c r="E72" s="16" t="e">
        <f>#REF!-#REF!</f>
        <v>#REF!</v>
      </c>
      <c r="F72" s="17"/>
      <c r="G72" s="17" t="e">
        <f>+K72-#REF!</f>
        <v>#REF!</v>
      </c>
      <c r="H72" s="17"/>
      <c r="I72" s="17"/>
      <c r="J72" s="17"/>
      <c r="K72" s="17" t="e">
        <f>+L72-#REF!</f>
        <v>#REF!</v>
      </c>
      <c r="L72" s="18" t="e">
        <f t="shared" si="3"/>
        <v>#REF!</v>
      </c>
      <c r="M72" s="19" t="e">
        <f>+L72+#REF!</f>
        <v>#REF!</v>
      </c>
      <c r="N72" s="28"/>
      <c r="O72" s="29" t="e">
        <f>P72-#REF!</f>
        <v>#REF!</v>
      </c>
      <c r="P72" s="30" t="e">
        <f>S72-#REF!</f>
        <v>#REF!</v>
      </c>
      <c r="Q72" s="30"/>
      <c r="R72" s="30"/>
      <c r="S72" s="30" t="e">
        <f>+T72-#REF!</f>
        <v>#REF!</v>
      </c>
      <c r="T72" s="30" t="e">
        <f>+U72-#REF!</f>
        <v>#REF!</v>
      </c>
      <c r="U72" s="30" t="e">
        <f>+V72-#REF!</f>
        <v>#REF!</v>
      </c>
      <c r="V72" s="33" t="e">
        <f>V71+#REF!</f>
        <v>#REF!</v>
      </c>
    </row>
    <row r="73" spans="1:23" ht="16.8" hidden="1" customHeight="1" x14ac:dyDescent="0.4">
      <c r="A73" s="43"/>
      <c r="B73" s="8" t="s">
        <v>55</v>
      </c>
      <c r="C73" s="8"/>
      <c r="D73" s="9">
        <v>64</v>
      </c>
      <c r="E73" s="16" t="e">
        <f>F73-#REF!</f>
        <v>#REF!</v>
      </c>
      <c r="F73" s="17" t="e">
        <f>+#REF!-#REF!</f>
        <v>#REF!</v>
      </c>
      <c r="G73" s="17" t="e">
        <f>+K73-#REF!</f>
        <v>#REF!</v>
      </c>
      <c r="H73" s="17"/>
      <c r="I73" s="17"/>
      <c r="J73" s="17"/>
      <c r="K73" s="17" t="e">
        <f>+L73-#REF!</f>
        <v>#REF!</v>
      </c>
      <c r="L73" s="18" t="e">
        <f t="shared" si="3"/>
        <v>#REF!</v>
      </c>
      <c r="M73" s="19" t="e">
        <f>+L73+#REF!</f>
        <v>#REF!</v>
      </c>
      <c r="N73" s="28"/>
      <c r="O73" s="29" t="e">
        <f>P73-#REF!</f>
        <v>#REF!</v>
      </c>
      <c r="P73" s="30" t="e">
        <f>Q73-#REF!</f>
        <v>#REF!</v>
      </c>
      <c r="Q73" s="30" t="e">
        <f>+R73-#REF!</f>
        <v>#REF!</v>
      </c>
      <c r="R73" s="30" t="e">
        <f>+U73-#REF!</f>
        <v>#REF!</v>
      </c>
      <c r="S73" s="30"/>
      <c r="T73" s="30"/>
      <c r="U73" s="30" t="e">
        <f>+V73-#REF!</f>
        <v>#REF!</v>
      </c>
      <c r="V73" s="33" t="e">
        <f>V72+#REF!</f>
        <v>#REF!</v>
      </c>
    </row>
    <row r="74" spans="1:23" ht="16.8" hidden="1" customHeight="1" x14ac:dyDescent="0.4">
      <c r="A74" s="43"/>
      <c r="B74" s="15" t="s">
        <v>56</v>
      </c>
      <c r="C74" s="15"/>
      <c r="D74" s="9">
        <v>65</v>
      </c>
      <c r="E74" s="16" t="e">
        <f>#REF!-#REF!</f>
        <v>#REF!</v>
      </c>
      <c r="F74" s="17"/>
      <c r="G74" s="17" t="e">
        <f>+K74-#REF!</f>
        <v>#REF!</v>
      </c>
      <c r="H74" s="17"/>
      <c r="I74" s="17"/>
      <c r="J74" s="17"/>
      <c r="K74" s="17" t="e">
        <f>+L74-#REF!</f>
        <v>#REF!</v>
      </c>
      <c r="L74" s="18" t="e">
        <f t="shared" si="3"/>
        <v>#REF!</v>
      </c>
      <c r="M74" s="19" t="e">
        <f>+L74+#REF!</f>
        <v>#REF!</v>
      </c>
      <c r="N74" s="28"/>
      <c r="O74" s="29" t="e">
        <f>P74-#REF!</f>
        <v>#REF!</v>
      </c>
      <c r="P74" s="30" t="e">
        <f>S74-#REF!</f>
        <v>#REF!</v>
      </c>
      <c r="Q74" s="30"/>
      <c r="R74" s="30"/>
      <c r="S74" s="30" t="e">
        <f>+T74-#REF!</f>
        <v>#REF!</v>
      </c>
      <c r="T74" s="30" t="e">
        <f>+U74-#REF!</f>
        <v>#REF!</v>
      </c>
      <c r="U74" s="30" t="e">
        <f>+V74-#REF!</f>
        <v>#REF!</v>
      </c>
      <c r="V74" s="33" t="e">
        <f>V73+#REF!</f>
        <v>#REF!</v>
      </c>
    </row>
    <row r="75" spans="1:23" ht="16.8" hidden="1" customHeight="1" x14ac:dyDescent="0.4">
      <c r="A75" s="43"/>
      <c r="B75" s="8" t="s">
        <v>57</v>
      </c>
      <c r="C75" s="8"/>
      <c r="D75" s="9">
        <v>66</v>
      </c>
      <c r="E75" s="16" t="e">
        <f>F75-#REF!</f>
        <v>#REF!</v>
      </c>
      <c r="F75" s="17" t="e">
        <f>+#REF!-#REF!</f>
        <v>#REF!</v>
      </c>
      <c r="G75" s="17" t="e">
        <f>+K75-#REF!</f>
        <v>#REF!</v>
      </c>
      <c r="H75" s="17"/>
      <c r="I75" s="17"/>
      <c r="J75" s="17"/>
      <c r="K75" s="17" t="e">
        <f>+L75-#REF!</f>
        <v>#REF!</v>
      </c>
      <c r="L75" s="18" t="e">
        <f t="shared" si="3"/>
        <v>#REF!</v>
      </c>
      <c r="M75" s="19" t="e">
        <f>+L75+#REF!</f>
        <v>#REF!</v>
      </c>
      <c r="N75" s="32"/>
      <c r="O75" s="29" t="e">
        <f>P75-#REF!</f>
        <v>#REF!</v>
      </c>
      <c r="P75" s="30" t="e">
        <f>Q75-#REF!</f>
        <v>#REF!</v>
      </c>
      <c r="Q75" s="30" t="e">
        <f>+R75-#REF!</f>
        <v>#REF!</v>
      </c>
      <c r="R75" s="30" t="e">
        <f>+U75-#REF!</f>
        <v>#REF!</v>
      </c>
      <c r="S75" s="30"/>
      <c r="T75" s="30"/>
      <c r="U75" s="30" t="e">
        <f>+V75-#REF!</f>
        <v>#REF!</v>
      </c>
      <c r="V75" s="33" t="e">
        <f>V74+#REF!</f>
        <v>#REF!</v>
      </c>
    </row>
    <row r="76" spans="1:23" ht="16.8" hidden="1" customHeight="1" x14ac:dyDescent="0.4">
      <c r="A76" s="43"/>
      <c r="B76" s="15" t="s">
        <v>58</v>
      </c>
      <c r="C76" s="15"/>
      <c r="D76" s="9">
        <v>67</v>
      </c>
      <c r="E76" s="16" t="e">
        <f>#REF!-#REF!</f>
        <v>#REF!</v>
      </c>
      <c r="F76" s="17"/>
      <c r="G76" s="17" t="e">
        <f>+K76-#REF!</f>
        <v>#REF!</v>
      </c>
      <c r="H76" s="17"/>
      <c r="I76" s="17"/>
      <c r="J76" s="17"/>
      <c r="K76" s="17" t="e">
        <f>+L76-#REF!</f>
        <v>#REF!</v>
      </c>
      <c r="L76" s="18" t="e">
        <f t="shared" si="3"/>
        <v>#REF!</v>
      </c>
      <c r="M76" s="19" t="e">
        <f>+L76+#REF!</f>
        <v>#REF!</v>
      </c>
      <c r="N76" s="32"/>
      <c r="O76" s="29"/>
      <c r="P76" s="30"/>
      <c r="Q76" s="30"/>
      <c r="R76" s="30"/>
      <c r="S76" s="30"/>
      <c r="T76" s="30"/>
      <c r="U76" s="30"/>
      <c r="V76" s="33"/>
    </row>
    <row r="77" spans="1:23" ht="16.5" hidden="1" customHeight="1" x14ac:dyDescent="0.4">
      <c r="A77" s="43"/>
      <c r="D77" s="9">
        <v>68</v>
      </c>
      <c r="E77" s="10"/>
      <c r="F77" s="11"/>
      <c r="G77" s="11"/>
      <c r="H77" s="11"/>
      <c r="I77" s="11"/>
      <c r="J77" s="11"/>
      <c r="K77" s="11"/>
      <c r="L77" s="12"/>
      <c r="M77" s="13"/>
      <c r="N77" s="28"/>
      <c r="O77" s="29"/>
      <c r="P77" s="30"/>
      <c r="Q77" s="30"/>
      <c r="R77" s="30"/>
      <c r="S77" s="30"/>
      <c r="T77" s="30"/>
      <c r="U77" s="30"/>
      <c r="V77" s="36" t="s">
        <v>59</v>
      </c>
      <c r="W77" s="20">
        <v>6.25E-2</v>
      </c>
    </row>
    <row r="78" spans="1:23" hidden="1" x14ac:dyDescent="0.4">
      <c r="D78" s="9">
        <v>69</v>
      </c>
      <c r="U78" s="5"/>
      <c r="V78" s="21"/>
    </row>
    <row r="79" spans="1:23" hidden="1" x14ac:dyDescent="0.4">
      <c r="D79" s="9">
        <v>70</v>
      </c>
    </row>
    <row r="80" spans="1:23" ht="21" thickBot="1" x14ac:dyDescent="0.5">
      <c r="B80" s="2"/>
      <c r="C80" s="23"/>
    </row>
    <row r="81" spans="2:22" ht="19.8" thickBot="1" x14ac:dyDescent="0.5">
      <c r="B81" s="448" t="s">
        <v>203</v>
      </c>
      <c r="C81" s="449"/>
      <c r="D81" s="449"/>
      <c r="E81" s="450"/>
      <c r="F81" s="22"/>
      <c r="G81" s="22"/>
      <c r="H81" s="22"/>
      <c r="I81" s="22"/>
      <c r="J81" s="22"/>
      <c r="K81" s="22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2:22" x14ac:dyDescent="0.4">
      <c r="B82" s="207" t="s">
        <v>206</v>
      </c>
      <c r="C82" s="451" t="s">
        <v>146</v>
      </c>
      <c r="D82" s="452"/>
      <c r="E82" s="453"/>
    </row>
    <row r="83" spans="2:22" x14ac:dyDescent="0.4">
      <c r="B83" s="454" t="s">
        <v>207</v>
      </c>
      <c r="C83" s="431" t="s">
        <v>139</v>
      </c>
      <c r="D83" s="432"/>
      <c r="E83" s="208"/>
      <c r="F83" s="22"/>
      <c r="G83" s="22"/>
      <c r="H83" s="22"/>
      <c r="I83" s="22"/>
      <c r="J83" s="22"/>
      <c r="K83" s="22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2:22" x14ac:dyDescent="0.4">
      <c r="B84" s="455"/>
      <c r="C84" s="431" t="s">
        <v>140</v>
      </c>
      <c r="D84" s="432"/>
      <c r="E84" s="208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2:22" x14ac:dyDescent="0.4">
      <c r="B85" s="454" t="s">
        <v>207</v>
      </c>
      <c r="C85" s="445" t="s">
        <v>357</v>
      </c>
      <c r="D85" s="446"/>
      <c r="E85" s="208"/>
    </row>
    <row r="86" spans="2:22" x14ac:dyDescent="0.4">
      <c r="B86" s="455"/>
      <c r="C86" s="445" t="s">
        <v>141</v>
      </c>
      <c r="D86" s="446"/>
      <c r="E86" s="208"/>
    </row>
    <row r="87" spans="2:22" x14ac:dyDescent="0.4">
      <c r="B87" s="209" t="s">
        <v>207</v>
      </c>
      <c r="C87" s="445" t="s">
        <v>144</v>
      </c>
      <c r="D87" s="446"/>
      <c r="E87" s="208"/>
    </row>
    <row r="89" spans="2:22" ht="23.4" x14ac:dyDescent="0.45">
      <c r="B89" s="447" t="s">
        <v>359</v>
      </c>
      <c r="C89" s="447"/>
      <c r="D89" s="447"/>
      <c r="E89" s="447"/>
    </row>
  </sheetData>
  <mergeCells count="24">
    <mergeCell ref="C87:D87"/>
    <mergeCell ref="B89:E89"/>
    <mergeCell ref="B36:D36"/>
    <mergeCell ref="A48:M49"/>
    <mergeCell ref="C84:D84"/>
    <mergeCell ref="C85:D85"/>
    <mergeCell ref="A37:A47"/>
    <mergeCell ref="B81:E81"/>
    <mergeCell ref="C82:E82"/>
    <mergeCell ref="B83:B84"/>
    <mergeCell ref="B85:B86"/>
    <mergeCell ref="C86:D86"/>
    <mergeCell ref="C83:D83"/>
    <mergeCell ref="B1:V1"/>
    <mergeCell ref="E3:M3"/>
    <mergeCell ref="O3:V3"/>
    <mergeCell ref="A35:M35"/>
    <mergeCell ref="B18:M18"/>
    <mergeCell ref="A6:A17"/>
    <mergeCell ref="A19:A23"/>
    <mergeCell ref="A24:O24"/>
    <mergeCell ref="B5:D5"/>
    <mergeCell ref="B25:D25"/>
    <mergeCell ref="A25:A34"/>
  </mergeCells>
  <conditionalFormatting sqref="V7:V8 V50 V64">
    <cfRule type="cellIs" dxfId="2" priority="9" operator="lessThan">
      <formula>$O$24</formula>
    </cfRule>
    <cfRule type="cellIs" dxfId="1" priority="10" operator="lessThan">
      <formula>#REF!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5A120-EE44-4A69-8A6E-028B64DB10C9}">
  <sheetPr>
    <tabColor theme="8" tint="0.79998168889431442"/>
  </sheetPr>
  <dimension ref="A1:AC121"/>
  <sheetViews>
    <sheetView tabSelected="1" zoomScale="80" zoomScaleNormal="80" workbookViewId="0">
      <selection activeCell="M112" sqref="M112"/>
    </sheetView>
  </sheetViews>
  <sheetFormatPr defaultColWidth="10.77734375" defaultRowHeight="16.8" x14ac:dyDescent="0.4"/>
  <cols>
    <col min="1" max="1" width="3.77734375" style="1" customWidth="1"/>
    <col min="2" max="2" width="13.21875" style="1" customWidth="1"/>
    <col min="3" max="3" width="43.33203125" style="1" customWidth="1"/>
    <col min="4" max="4" width="15.21875" style="1" customWidth="1"/>
    <col min="5" max="5" width="13.77734375" style="1" customWidth="1"/>
    <col min="6" max="6" width="12.77734375" style="1" customWidth="1"/>
    <col min="7" max="11" width="8.88671875" style="1" customWidth="1"/>
    <col min="12" max="12" width="12.77734375" style="5" customWidth="1"/>
    <col min="13" max="13" width="12.77734375" style="1" customWidth="1"/>
    <col min="14" max="14" width="2.77734375" style="1" hidden="1" customWidth="1"/>
    <col min="15" max="22" width="12.77734375" style="1" hidden="1" customWidth="1"/>
    <col min="23" max="23" width="0" style="1" hidden="1" customWidth="1"/>
    <col min="24" max="24" width="15" style="1" hidden="1" customWidth="1"/>
    <col min="25" max="16384" width="10.77734375" style="1"/>
  </cols>
  <sheetData>
    <row r="1" spans="1:22" ht="23.25" customHeight="1" x14ac:dyDescent="0.4">
      <c r="B1" s="419" t="s">
        <v>346</v>
      </c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19"/>
      <c r="Q1" s="419"/>
      <c r="R1" s="419"/>
      <c r="S1" s="419"/>
      <c r="T1" s="419"/>
      <c r="U1" s="419"/>
      <c r="V1" s="419"/>
    </row>
    <row r="2" spans="1:22" ht="15.75" customHeight="1" thickBot="1" x14ac:dyDescent="0.45">
      <c r="B2" s="4" t="s">
        <v>347</v>
      </c>
      <c r="C2" s="24"/>
    </row>
    <row r="3" spans="1:22" ht="25.2" thickBot="1" x14ac:dyDescent="0.6">
      <c r="E3" s="420" t="s">
        <v>203</v>
      </c>
      <c r="F3" s="421"/>
      <c r="G3" s="421"/>
      <c r="H3" s="421"/>
      <c r="I3" s="421"/>
      <c r="J3" s="421"/>
      <c r="K3" s="421"/>
      <c r="L3" s="421"/>
      <c r="M3" s="422"/>
      <c r="N3" s="6"/>
      <c r="O3" s="423" t="s">
        <v>19</v>
      </c>
      <c r="P3" s="424"/>
      <c r="Q3" s="424"/>
      <c r="R3" s="424"/>
      <c r="S3" s="424"/>
      <c r="T3" s="424"/>
      <c r="U3" s="424"/>
      <c r="V3" s="425"/>
    </row>
    <row r="4" spans="1:22" s="7" customFormat="1" ht="51" thickBot="1" x14ac:dyDescent="0.35">
      <c r="B4" s="353" t="s">
        <v>0</v>
      </c>
      <c r="C4" s="53" t="s">
        <v>147</v>
      </c>
      <c r="D4" s="54" t="s">
        <v>20</v>
      </c>
      <c r="E4" s="95" t="s">
        <v>66</v>
      </c>
      <c r="F4" s="96" t="s">
        <v>61</v>
      </c>
      <c r="G4" s="97" t="s">
        <v>62</v>
      </c>
      <c r="H4" s="98" t="s">
        <v>63</v>
      </c>
      <c r="I4" s="98" t="s">
        <v>64</v>
      </c>
      <c r="J4" s="99" t="s">
        <v>65</v>
      </c>
      <c r="K4" s="100" t="s">
        <v>26</v>
      </c>
      <c r="L4" s="95" t="s">
        <v>353</v>
      </c>
      <c r="M4" s="95" t="s">
        <v>354</v>
      </c>
      <c r="O4" s="25" t="s">
        <v>29</v>
      </c>
      <c r="P4" s="26" t="s">
        <v>21</v>
      </c>
      <c r="Q4" s="26" t="s">
        <v>22</v>
      </c>
      <c r="R4" s="26" t="s">
        <v>23</v>
      </c>
      <c r="S4" s="26" t="s">
        <v>24</v>
      </c>
      <c r="T4" s="26" t="s">
        <v>25</v>
      </c>
      <c r="U4" s="26" t="s">
        <v>26</v>
      </c>
      <c r="V4" s="27" t="s">
        <v>30</v>
      </c>
    </row>
    <row r="5" spans="1:22" s="7" customFormat="1" ht="19.8" thickBot="1" x14ac:dyDescent="0.35">
      <c r="B5" s="426" t="s">
        <v>365</v>
      </c>
      <c r="C5" s="427"/>
      <c r="D5" s="427"/>
      <c r="E5" s="189"/>
      <c r="F5" s="190"/>
      <c r="G5" s="190"/>
      <c r="H5" s="190"/>
      <c r="I5" s="190"/>
      <c r="J5" s="190"/>
      <c r="K5" s="190"/>
      <c r="L5" s="190"/>
      <c r="M5" s="191"/>
      <c r="O5" s="25"/>
      <c r="P5" s="26"/>
      <c r="Q5" s="26"/>
      <c r="R5" s="26"/>
      <c r="S5" s="26"/>
      <c r="T5" s="26"/>
      <c r="U5" s="26"/>
      <c r="V5" s="27"/>
    </row>
    <row r="6" spans="1:22" s="7" customFormat="1" ht="16.8" customHeight="1" x14ac:dyDescent="0.3">
      <c r="A6" s="414" t="s">
        <v>101</v>
      </c>
      <c r="B6" s="179" t="s">
        <v>339</v>
      </c>
      <c r="C6" s="371" t="s">
        <v>340</v>
      </c>
      <c r="D6" s="216">
        <v>1</v>
      </c>
      <c r="E6" s="176">
        <v>0.35833333333333334</v>
      </c>
      <c r="F6" s="183"/>
      <c r="G6" s="176">
        <v>0.36666666666666664</v>
      </c>
      <c r="H6" s="177"/>
      <c r="I6" s="177"/>
      <c r="J6" s="178"/>
      <c r="K6" s="184">
        <v>0.37291666666666667</v>
      </c>
      <c r="L6" s="188">
        <v>0.375</v>
      </c>
      <c r="M6" s="185">
        <v>0.37916666666666665</v>
      </c>
      <c r="O6" s="25"/>
      <c r="P6" s="26"/>
      <c r="Q6" s="26"/>
      <c r="R6" s="26"/>
      <c r="S6" s="26"/>
      <c r="T6" s="26"/>
      <c r="U6" s="26"/>
      <c r="V6" s="27"/>
    </row>
    <row r="7" spans="1:22" s="7" customFormat="1" ht="16.8" customHeight="1" x14ac:dyDescent="0.4">
      <c r="A7" s="415"/>
      <c r="B7" s="165" t="s">
        <v>257</v>
      </c>
      <c r="C7" s="355" t="s">
        <v>258</v>
      </c>
      <c r="D7" s="217">
        <v>2</v>
      </c>
      <c r="E7" s="175"/>
      <c r="F7" s="183">
        <v>0.36249999999999999</v>
      </c>
      <c r="G7" s="176"/>
      <c r="H7" s="186">
        <v>0.37083333333333335</v>
      </c>
      <c r="I7" s="177"/>
      <c r="J7" s="178"/>
      <c r="K7" s="184">
        <v>0.37708333333333333</v>
      </c>
      <c r="L7" s="172">
        <v>0.37916666666666665</v>
      </c>
      <c r="M7" s="185">
        <v>0.38333333333333336</v>
      </c>
      <c r="O7" s="25"/>
      <c r="P7" s="26"/>
      <c r="Q7" s="26"/>
      <c r="R7" s="26"/>
      <c r="S7" s="26"/>
      <c r="T7" s="26"/>
      <c r="U7" s="26"/>
      <c r="V7" s="27"/>
    </row>
    <row r="8" spans="1:22" s="7" customFormat="1" ht="16.8" customHeight="1" x14ac:dyDescent="0.4">
      <c r="A8" s="415"/>
      <c r="B8" s="136" t="s">
        <v>259</v>
      </c>
      <c r="C8" s="356" t="s">
        <v>260</v>
      </c>
      <c r="D8" s="218">
        <v>3</v>
      </c>
      <c r="E8" s="175">
        <v>0.36666666666666664</v>
      </c>
      <c r="F8" s="183"/>
      <c r="G8" s="176"/>
      <c r="H8" s="177"/>
      <c r="I8" s="186">
        <v>0.375</v>
      </c>
      <c r="J8" s="178"/>
      <c r="K8" s="184">
        <v>0.38124999999999998</v>
      </c>
      <c r="L8" s="172">
        <v>0.38333333333333336</v>
      </c>
      <c r="M8" s="185">
        <v>0.38750000000000001</v>
      </c>
      <c r="O8" s="25"/>
      <c r="P8" s="26"/>
      <c r="Q8" s="26"/>
      <c r="R8" s="26"/>
      <c r="S8" s="26"/>
      <c r="T8" s="26"/>
      <c r="U8" s="26"/>
      <c r="V8" s="27"/>
    </row>
    <row r="9" spans="1:22" ht="16.8" customHeight="1" x14ac:dyDescent="0.4">
      <c r="A9" s="415"/>
      <c r="B9" s="149" t="s">
        <v>343</v>
      </c>
      <c r="C9" s="355" t="s">
        <v>344</v>
      </c>
      <c r="D9" s="133">
        <v>4</v>
      </c>
      <c r="E9" s="107"/>
      <c r="F9" s="121">
        <v>0.37083333333333335</v>
      </c>
      <c r="G9" s="119"/>
      <c r="H9" s="120"/>
      <c r="I9" s="120"/>
      <c r="J9" s="132">
        <v>0.37916666666666665</v>
      </c>
      <c r="K9" s="107">
        <v>0.38541666666666669</v>
      </c>
      <c r="L9" s="112">
        <v>0.38750000000000001</v>
      </c>
      <c r="M9" s="113">
        <v>0.39166666666666666</v>
      </c>
      <c r="N9" s="28"/>
      <c r="O9" s="29" t="e">
        <f>P9-#REF!</f>
        <v>#REF!</v>
      </c>
      <c r="P9" s="30" t="e">
        <f>Q9-#REF!</f>
        <v>#REF!</v>
      </c>
      <c r="Q9" s="30" t="e">
        <f>+R9-#REF!</f>
        <v>#REF!</v>
      </c>
      <c r="R9" s="30" t="e">
        <f>+U9-#REF!</f>
        <v>#REF!</v>
      </c>
      <c r="S9" s="30"/>
      <c r="T9" s="30"/>
      <c r="U9" s="30" t="e">
        <f>+V9-#REF!</f>
        <v>#REF!</v>
      </c>
      <c r="V9" s="31">
        <v>0.5625</v>
      </c>
    </row>
    <row r="10" spans="1:22" ht="16.8" customHeight="1" x14ac:dyDescent="0.4">
      <c r="A10" s="415"/>
      <c r="B10" s="138" t="s">
        <v>263</v>
      </c>
      <c r="C10" s="356" t="s">
        <v>264</v>
      </c>
      <c r="D10" s="133">
        <v>5</v>
      </c>
      <c r="E10" s="107">
        <v>0.375</v>
      </c>
      <c r="F10" s="121"/>
      <c r="G10" s="119">
        <v>0.38333333333333336</v>
      </c>
      <c r="H10" s="120"/>
      <c r="I10" s="120"/>
      <c r="J10" s="132"/>
      <c r="K10" s="107">
        <v>0.38958333333333334</v>
      </c>
      <c r="L10" s="112">
        <v>0.39166666666666666</v>
      </c>
      <c r="M10" s="113">
        <v>0.39583333333333331</v>
      </c>
      <c r="N10" s="28"/>
      <c r="O10" s="29"/>
      <c r="P10" s="30"/>
      <c r="Q10" s="30"/>
      <c r="R10" s="30"/>
      <c r="S10" s="30"/>
      <c r="T10" s="30"/>
      <c r="U10" s="30"/>
      <c r="V10" s="31"/>
    </row>
    <row r="11" spans="1:22" ht="16.8" customHeight="1" x14ac:dyDescent="0.4">
      <c r="A11" s="415"/>
      <c r="B11" s="168" t="s">
        <v>341</v>
      </c>
      <c r="C11" s="356" t="s">
        <v>342</v>
      </c>
      <c r="D11" s="133">
        <v>6</v>
      </c>
      <c r="E11" s="107"/>
      <c r="F11" s="121">
        <v>0.37916666666666665</v>
      </c>
      <c r="G11" s="119"/>
      <c r="H11" s="120">
        <v>0.38750000000000001</v>
      </c>
      <c r="I11" s="120"/>
      <c r="J11" s="132"/>
      <c r="K11" s="107">
        <v>0.39374999999999999</v>
      </c>
      <c r="L11" s="112">
        <v>0.39583333333333331</v>
      </c>
      <c r="M11" s="113">
        <v>0.4</v>
      </c>
      <c r="N11" s="28"/>
      <c r="O11" s="29"/>
      <c r="P11" s="30"/>
      <c r="Q11" s="30"/>
      <c r="R11" s="30"/>
      <c r="S11" s="30"/>
      <c r="T11" s="30"/>
      <c r="U11" s="30"/>
      <c r="V11" s="31"/>
    </row>
    <row r="12" spans="1:22" x14ac:dyDescent="0.4">
      <c r="A12" s="415"/>
      <c r="B12" s="168" t="s">
        <v>251</v>
      </c>
      <c r="C12" s="365" t="s">
        <v>252</v>
      </c>
      <c r="D12" s="219">
        <v>7</v>
      </c>
      <c r="E12" s="107">
        <v>0.38333333333333336</v>
      </c>
      <c r="F12" s="108"/>
      <c r="G12" s="109"/>
      <c r="H12" s="110"/>
      <c r="I12" s="110">
        <v>0.39166666666666666</v>
      </c>
      <c r="J12" s="118"/>
      <c r="K12" s="107">
        <v>0.39791666666666664</v>
      </c>
      <c r="L12" s="112">
        <f>+M11</f>
        <v>0.4</v>
      </c>
      <c r="M12" s="113">
        <v>0.40416666666666667</v>
      </c>
      <c r="N12" s="32"/>
      <c r="O12" s="29" t="e">
        <f>P12-#REF!</f>
        <v>#REF!</v>
      </c>
      <c r="P12" s="30" t="e">
        <f>S12-#REF!</f>
        <v>#REF!</v>
      </c>
      <c r="Q12" s="30"/>
      <c r="R12" s="30"/>
      <c r="S12" s="30" t="e">
        <f>+T12-#REF!</f>
        <v>#REF!</v>
      </c>
      <c r="T12" s="30" t="e">
        <f>+U12-#REF!</f>
        <v>#REF!</v>
      </c>
      <c r="U12" s="30" t="e">
        <f>+V12-#REF!</f>
        <v>#REF!</v>
      </c>
      <c r="V12" s="33" t="e">
        <f>V9+#REF!</f>
        <v>#REF!</v>
      </c>
    </row>
    <row r="13" spans="1:22" x14ac:dyDescent="0.4">
      <c r="A13" s="415"/>
      <c r="B13" s="136"/>
      <c r="C13" s="356"/>
      <c r="D13" s="133"/>
      <c r="E13" s="107"/>
      <c r="F13" s="108">
        <v>0.38750000000000001</v>
      </c>
      <c r="G13" s="109"/>
      <c r="H13" s="110"/>
      <c r="I13" s="110"/>
      <c r="J13" s="118">
        <v>0.39583333333333331</v>
      </c>
      <c r="K13" s="107">
        <v>0.40208333333333335</v>
      </c>
      <c r="L13" s="112">
        <f t="shared" ref="L13" si="0">+M12</f>
        <v>0.40416666666666667</v>
      </c>
      <c r="M13" s="113">
        <v>0.40833333333333333</v>
      </c>
      <c r="N13" s="28"/>
      <c r="O13" s="29" t="e">
        <f>P13-#REF!</f>
        <v>#REF!</v>
      </c>
      <c r="P13" s="30" t="e">
        <f>Q13-#REF!</f>
        <v>#REF!</v>
      </c>
      <c r="Q13" s="30" t="e">
        <f>+R13-#REF!</f>
        <v>#REF!</v>
      </c>
      <c r="R13" s="30" t="e">
        <f>+U13-#REF!</f>
        <v>#REF!</v>
      </c>
      <c r="S13" s="30"/>
      <c r="T13" s="30"/>
      <c r="U13" s="30" t="e">
        <f>+V13-#REF!</f>
        <v>#REF!</v>
      </c>
      <c r="V13" s="33" t="e">
        <f>V12+#REF!</f>
        <v>#REF!</v>
      </c>
    </row>
    <row r="14" spans="1:22" ht="17.399999999999999" thickBot="1" x14ac:dyDescent="0.45">
      <c r="A14" s="415"/>
      <c r="B14" s="149" t="s">
        <v>337</v>
      </c>
      <c r="C14" s="368" t="s">
        <v>338</v>
      </c>
      <c r="D14" s="133">
        <v>8</v>
      </c>
      <c r="E14" s="107">
        <v>0.39166666666666666</v>
      </c>
      <c r="F14" s="108"/>
      <c r="G14" s="109">
        <v>0.4</v>
      </c>
      <c r="H14" s="110"/>
      <c r="I14" s="110"/>
      <c r="J14" s="118"/>
      <c r="K14" s="107">
        <v>0.40625</v>
      </c>
      <c r="L14" s="112">
        <v>0.40833333333333333</v>
      </c>
      <c r="M14" s="113">
        <v>0.41249999999999998</v>
      </c>
      <c r="N14" s="28"/>
      <c r="O14" s="29"/>
      <c r="P14" s="30"/>
      <c r="Q14" s="30"/>
      <c r="R14" s="30"/>
      <c r="S14" s="30"/>
      <c r="T14" s="30"/>
      <c r="U14" s="30"/>
      <c r="V14" s="33"/>
    </row>
    <row r="15" spans="1:22" ht="17.399999999999999" thickBot="1" x14ac:dyDescent="0.45">
      <c r="A15" s="43"/>
      <c r="B15" s="416" t="s">
        <v>380</v>
      </c>
      <c r="C15" s="417"/>
      <c r="D15" s="417"/>
      <c r="E15" s="417"/>
      <c r="F15" s="417"/>
      <c r="G15" s="417"/>
      <c r="H15" s="417"/>
      <c r="I15" s="417"/>
      <c r="J15" s="417"/>
      <c r="K15" s="417"/>
      <c r="L15" s="417"/>
      <c r="M15" s="418"/>
      <c r="N15" s="32"/>
      <c r="O15" s="29"/>
      <c r="P15" s="30"/>
      <c r="Q15" s="30"/>
      <c r="R15" s="30"/>
      <c r="S15" s="30"/>
      <c r="T15" s="30"/>
      <c r="U15" s="30"/>
      <c r="V15" s="33"/>
    </row>
    <row r="16" spans="1:22" ht="19.8" customHeight="1" thickBot="1" x14ac:dyDescent="0.45">
      <c r="A16" s="414" t="s">
        <v>104</v>
      </c>
      <c r="B16" s="411" t="s">
        <v>388</v>
      </c>
      <c r="C16" s="412"/>
      <c r="D16" s="413"/>
      <c r="E16" s="271"/>
      <c r="F16" s="272"/>
      <c r="G16" s="272"/>
      <c r="H16" s="272"/>
      <c r="I16" s="272"/>
      <c r="J16" s="272"/>
      <c r="K16" s="272"/>
      <c r="L16" s="272"/>
      <c r="M16" s="273"/>
      <c r="N16" s="32"/>
      <c r="O16" s="29"/>
      <c r="P16" s="30"/>
      <c r="Q16" s="30"/>
      <c r="R16" s="30"/>
      <c r="S16" s="30"/>
      <c r="T16" s="30"/>
      <c r="U16" s="30"/>
      <c r="V16" s="33"/>
    </row>
    <row r="17" spans="1:22" ht="16.8" customHeight="1" x14ac:dyDescent="0.4">
      <c r="A17" s="415"/>
      <c r="B17" s="234" t="s">
        <v>272</v>
      </c>
      <c r="C17" s="359" t="s">
        <v>273</v>
      </c>
      <c r="D17" s="187">
        <v>9</v>
      </c>
      <c r="E17" s="109"/>
      <c r="F17" s="108">
        <v>0.40833333333333333</v>
      </c>
      <c r="G17" s="226"/>
      <c r="H17" s="110">
        <v>0.41666666666666669</v>
      </c>
      <c r="I17" s="110"/>
      <c r="J17" s="336"/>
      <c r="K17" s="130">
        <v>0.42291666666666666</v>
      </c>
      <c r="L17" s="112">
        <v>0.42499999999999999</v>
      </c>
      <c r="M17" s="131">
        <v>0.42916666666666664</v>
      </c>
      <c r="N17" s="32"/>
      <c r="O17" s="29"/>
      <c r="P17" s="30"/>
      <c r="Q17" s="30"/>
      <c r="R17" s="30"/>
      <c r="S17" s="30"/>
      <c r="T17" s="30"/>
      <c r="U17" s="30"/>
      <c r="V17" s="33"/>
    </row>
    <row r="18" spans="1:22" x14ac:dyDescent="0.4">
      <c r="A18" s="415"/>
      <c r="B18" s="168" t="s">
        <v>274</v>
      </c>
      <c r="C18" s="355" t="s">
        <v>275</v>
      </c>
      <c r="D18" s="133">
        <v>10</v>
      </c>
      <c r="E18" s="109">
        <v>0.41249999999999998</v>
      </c>
      <c r="F18" s="108"/>
      <c r="G18" s="226"/>
      <c r="H18" s="227"/>
      <c r="I18" s="110">
        <v>0.42083333333333334</v>
      </c>
      <c r="J18" s="118"/>
      <c r="K18" s="107">
        <v>0.42708333333333331</v>
      </c>
      <c r="L18" s="129">
        <v>0.42916666666666664</v>
      </c>
      <c r="M18" s="113">
        <v>0.43333333333333335</v>
      </c>
      <c r="N18" s="32"/>
      <c r="O18" s="29"/>
      <c r="P18" s="30"/>
      <c r="Q18" s="30"/>
      <c r="R18" s="30"/>
      <c r="S18" s="30"/>
      <c r="T18" s="30"/>
      <c r="U18" s="30"/>
      <c r="V18" s="33"/>
    </row>
    <row r="19" spans="1:22" x14ac:dyDescent="0.4">
      <c r="A19" s="415"/>
      <c r="B19" s="168" t="s">
        <v>276</v>
      </c>
      <c r="C19" s="355" t="s">
        <v>277</v>
      </c>
      <c r="D19" s="137">
        <v>11</v>
      </c>
      <c r="E19" s="109"/>
      <c r="F19" s="108">
        <v>0.41666666666666669</v>
      </c>
      <c r="G19" s="109"/>
      <c r="H19" s="110"/>
      <c r="I19" s="110"/>
      <c r="J19" s="118">
        <v>0.42499999999999999</v>
      </c>
      <c r="K19" s="107">
        <v>0.43125000000000002</v>
      </c>
      <c r="L19" s="129">
        <v>0.43333333333333335</v>
      </c>
      <c r="M19" s="113">
        <v>0.4375</v>
      </c>
      <c r="N19" s="32"/>
      <c r="O19" s="29"/>
      <c r="P19" s="30"/>
      <c r="Q19" s="30"/>
      <c r="R19" s="30"/>
      <c r="S19" s="30"/>
      <c r="T19" s="30"/>
      <c r="U19" s="30"/>
      <c r="V19" s="33"/>
    </row>
    <row r="20" spans="1:22" x14ac:dyDescent="0.4">
      <c r="A20" s="415"/>
      <c r="B20" s="168" t="s">
        <v>278</v>
      </c>
      <c r="C20" s="355" t="s">
        <v>279</v>
      </c>
      <c r="D20" s="133">
        <v>12</v>
      </c>
      <c r="E20" s="107">
        <v>0.42083333333333334</v>
      </c>
      <c r="F20" s="108"/>
      <c r="G20" s="109">
        <v>0.42916666666666664</v>
      </c>
      <c r="H20" s="110"/>
      <c r="I20" s="110"/>
      <c r="J20" s="118"/>
      <c r="K20" s="107">
        <v>0.43541666666666667</v>
      </c>
      <c r="L20" s="112">
        <v>0.4375</v>
      </c>
      <c r="M20" s="113">
        <v>0.44166666666666665</v>
      </c>
      <c r="N20" s="32"/>
      <c r="O20" s="29"/>
      <c r="P20" s="30"/>
      <c r="Q20" s="30"/>
      <c r="R20" s="30"/>
      <c r="S20" s="30"/>
      <c r="T20" s="30"/>
      <c r="U20" s="30"/>
      <c r="V20" s="33"/>
    </row>
    <row r="21" spans="1:22" x14ac:dyDescent="0.4">
      <c r="A21" s="415"/>
      <c r="B21" s="168" t="s">
        <v>282</v>
      </c>
      <c r="C21" s="360" t="s">
        <v>283</v>
      </c>
      <c r="D21" s="137">
        <v>13</v>
      </c>
      <c r="E21" s="107"/>
      <c r="F21" s="108">
        <v>0.42499999999999999</v>
      </c>
      <c r="G21" s="109"/>
      <c r="H21" s="110">
        <v>0.43333333333333335</v>
      </c>
      <c r="I21" s="110"/>
      <c r="J21" s="118"/>
      <c r="K21" s="107">
        <v>0.43958333333333333</v>
      </c>
      <c r="L21" s="112">
        <v>0.44166666666666665</v>
      </c>
      <c r="M21" s="113">
        <v>0.44583333333333336</v>
      </c>
      <c r="N21" s="32"/>
      <c r="O21" s="29"/>
      <c r="P21" s="30"/>
      <c r="Q21" s="30"/>
      <c r="R21" s="30"/>
      <c r="S21" s="30"/>
      <c r="T21" s="30"/>
      <c r="U21" s="30"/>
      <c r="V21" s="33"/>
    </row>
    <row r="22" spans="1:22" x14ac:dyDescent="0.4">
      <c r="A22" s="415"/>
      <c r="B22" s="410" t="s">
        <v>261</v>
      </c>
      <c r="C22" s="356" t="s">
        <v>262</v>
      </c>
      <c r="D22" s="133">
        <v>14</v>
      </c>
      <c r="E22" s="107">
        <v>0.42916666666666664</v>
      </c>
      <c r="F22" s="108"/>
      <c r="G22" s="109"/>
      <c r="H22" s="110"/>
      <c r="I22" s="110">
        <v>0.4375</v>
      </c>
      <c r="J22" s="118"/>
      <c r="K22" s="107">
        <v>0.44374999999999998</v>
      </c>
      <c r="L22" s="112">
        <v>0.44583333333333336</v>
      </c>
      <c r="M22" s="113">
        <v>0.45</v>
      </c>
      <c r="N22" s="32"/>
      <c r="O22" s="29"/>
      <c r="P22" s="30"/>
      <c r="Q22" s="30"/>
      <c r="R22" s="30"/>
      <c r="S22" s="30"/>
      <c r="T22" s="30"/>
      <c r="U22" s="30"/>
      <c r="V22" s="33"/>
    </row>
    <row r="23" spans="1:22" x14ac:dyDescent="0.4">
      <c r="A23" s="415"/>
      <c r="B23" s="168" t="s">
        <v>284</v>
      </c>
      <c r="C23" s="356" t="s">
        <v>285</v>
      </c>
      <c r="D23" s="137">
        <v>15</v>
      </c>
      <c r="E23" s="107"/>
      <c r="F23" s="108">
        <v>0.43333333333333335</v>
      </c>
      <c r="G23" s="109"/>
      <c r="H23" s="110"/>
      <c r="I23" s="110"/>
      <c r="J23" s="118">
        <v>0.44166666666666665</v>
      </c>
      <c r="K23" s="107">
        <v>0.44791666666666669</v>
      </c>
      <c r="L23" s="112">
        <v>0.45</v>
      </c>
      <c r="M23" s="113">
        <v>0.45416666666666666</v>
      </c>
      <c r="N23" s="32"/>
      <c r="O23" s="29"/>
      <c r="P23" s="30"/>
      <c r="Q23" s="30"/>
      <c r="R23" s="30"/>
      <c r="S23" s="30"/>
      <c r="T23" s="30"/>
      <c r="U23" s="30"/>
      <c r="V23" s="33"/>
    </row>
    <row r="24" spans="1:22" x14ac:dyDescent="0.4">
      <c r="A24" s="415"/>
      <c r="B24" s="169" t="s">
        <v>234</v>
      </c>
      <c r="C24" s="355" t="s">
        <v>235</v>
      </c>
      <c r="D24" s="133">
        <v>16</v>
      </c>
      <c r="E24" s="107">
        <v>0.44166666666666665</v>
      </c>
      <c r="F24" s="108"/>
      <c r="G24" s="109">
        <v>0.45</v>
      </c>
      <c r="H24" s="110"/>
      <c r="I24" s="110"/>
      <c r="J24" s="118"/>
      <c r="K24" s="107">
        <v>0.45208333333333334</v>
      </c>
      <c r="L24" s="112">
        <v>0.45416666666666666</v>
      </c>
      <c r="M24" s="113">
        <v>0.45833333333333331</v>
      </c>
      <c r="N24" s="32"/>
      <c r="O24" s="29"/>
      <c r="P24" s="30"/>
      <c r="Q24" s="30"/>
      <c r="R24" s="30"/>
      <c r="S24" s="30"/>
      <c r="T24" s="30"/>
      <c r="U24" s="30"/>
      <c r="V24" s="33"/>
    </row>
    <row r="25" spans="1:22" x14ac:dyDescent="0.4">
      <c r="A25" s="415"/>
      <c r="B25" s="169" t="s">
        <v>280</v>
      </c>
      <c r="C25" s="355" t="s">
        <v>281</v>
      </c>
      <c r="D25" s="137">
        <v>17</v>
      </c>
      <c r="E25" s="107"/>
      <c r="F25" s="108">
        <v>0.44583333333333336</v>
      </c>
      <c r="G25" s="109"/>
      <c r="H25" s="110">
        <v>0.45416666666666666</v>
      </c>
      <c r="I25" s="110"/>
      <c r="J25" s="118"/>
      <c r="K25" s="107">
        <v>0.45624999999999999</v>
      </c>
      <c r="L25" s="112">
        <v>0.45833333333333331</v>
      </c>
      <c r="M25" s="113">
        <v>0.46250000000000002</v>
      </c>
      <c r="N25" s="32"/>
      <c r="O25" s="29"/>
      <c r="P25" s="30"/>
      <c r="Q25" s="30"/>
      <c r="R25" s="30"/>
      <c r="S25" s="30"/>
      <c r="T25" s="30"/>
      <c r="U25" s="30"/>
      <c r="V25" s="33"/>
    </row>
    <row r="26" spans="1:22" x14ac:dyDescent="0.4">
      <c r="A26" s="415"/>
      <c r="B26" s="169" t="s">
        <v>255</v>
      </c>
      <c r="C26" s="356" t="s">
        <v>256</v>
      </c>
      <c r="D26" s="133">
        <v>18</v>
      </c>
      <c r="E26" s="107">
        <v>0.45</v>
      </c>
      <c r="F26" s="108"/>
      <c r="G26" s="109"/>
      <c r="H26" s="110"/>
      <c r="I26" s="110">
        <v>0.45833333333333331</v>
      </c>
      <c r="J26" s="118"/>
      <c r="K26" s="107">
        <v>0.46041666666666664</v>
      </c>
      <c r="L26" s="112">
        <v>0.46250000000000002</v>
      </c>
      <c r="M26" s="113">
        <v>0.46666666666666667</v>
      </c>
      <c r="N26" s="32"/>
      <c r="O26" s="29"/>
      <c r="P26" s="30"/>
      <c r="Q26" s="30"/>
      <c r="R26" s="30"/>
      <c r="S26" s="30"/>
      <c r="T26" s="30"/>
      <c r="U26" s="30"/>
      <c r="V26" s="33"/>
    </row>
    <row r="27" spans="1:22" x14ac:dyDescent="0.4">
      <c r="A27" s="415"/>
      <c r="B27" s="169" t="s">
        <v>221</v>
      </c>
      <c r="C27" s="373" t="s">
        <v>222</v>
      </c>
      <c r="D27" s="137">
        <v>19</v>
      </c>
      <c r="E27" s="107"/>
      <c r="F27" s="108">
        <v>0.45416666666666666</v>
      </c>
      <c r="G27" s="109"/>
      <c r="H27" s="110"/>
      <c r="I27" s="110"/>
      <c r="J27" s="118">
        <v>0.46250000000000002</v>
      </c>
      <c r="K27" s="107">
        <v>0.46458333333333335</v>
      </c>
      <c r="L27" s="112">
        <v>0.46666666666666667</v>
      </c>
      <c r="M27" s="113">
        <v>0.47083333333333333</v>
      </c>
      <c r="N27" s="32"/>
      <c r="O27" s="29"/>
      <c r="P27" s="30"/>
      <c r="Q27" s="30"/>
      <c r="R27" s="30"/>
      <c r="S27" s="30"/>
      <c r="T27" s="30"/>
      <c r="U27" s="30"/>
      <c r="V27" s="33"/>
    </row>
    <row r="28" spans="1:22" x14ac:dyDescent="0.4">
      <c r="A28" s="415"/>
      <c r="B28" s="170" t="s">
        <v>349</v>
      </c>
      <c r="C28" s="372" t="s">
        <v>350</v>
      </c>
      <c r="D28" s="133">
        <v>20</v>
      </c>
      <c r="E28" s="107">
        <v>0.45833333333333331</v>
      </c>
      <c r="F28" s="108"/>
      <c r="G28" s="109">
        <v>0.46666666666666667</v>
      </c>
      <c r="H28" s="110"/>
      <c r="I28" s="110"/>
      <c r="J28" s="118"/>
      <c r="K28" s="107">
        <v>0.46875</v>
      </c>
      <c r="L28" s="112">
        <v>0.47083333333333333</v>
      </c>
      <c r="M28" s="113">
        <v>0.47499999999999998</v>
      </c>
      <c r="N28" s="32"/>
      <c r="O28" s="29"/>
      <c r="P28" s="30"/>
      <c r="Q28" s="30"/>
      <c r="R28" s="30"/>
      <c r="S28" s="30"/>
      <c r="T28" s="30"/>
      <c r="U28" s="30"/>
      <c r="V28" s="33"/>
    </row>
    <row r="29" spans="1:22" x14ac:dyDescent="0.4">
      <c r="A29" s="415"/>
      <c r="B29" s="168" t="s">
        <v>241</v>
      </c>
      <c r="C29" s="356" t="s">
        <v>288</v>
      </c>
      <c r="D29" s="137">
        <v>21</v>
      </c>
      <c r="E29" s="107"/>
      <c r="F29" s="108">
        <v>0.46250000000000002</v>
      </c>
      <c r="G29" s="109"/>
      <c r="H29" s="110">
        <v>0.47083333333333333</v>
      </c>
      <c r="I29" s="110"/>
      <c r="J29" s="118"/>
      <c r="K29" s="107">
        <v>0.47291666666666665</v>
      </c>
      <c r="L29" s="112">
        <v>0.47499999999999998</v>
      </c>
      <c r="M29" s="113">
        <v>0.47916666666666669</v>
      </c>
      <c r="N29" s="32"/>
      <c r="O29" s="29"/>
      <c r="P29" s="30"/>
      <c r="Q29" s="30"/>
      <c r="R29" s="30"/>
      <c r="S29" s="30"/>
      <c r="T29" s="30"/>
      <c r="U29" s="30"/>
      <c r="V29" s="33"/>
    </row>
    <row r="30" spans="1:22" x14ac:dyDescent="0.4">
      <c r="A30" s="415"/>
      <c r="B30" s="170" t="s">
        <v>267</v>
      </c>
      <c r="C30" s="372" t="s">
        <v>268</v>
      </c>
      <c r="D30" s="133">
        <v>22</v>
      </c>
      <c r="E30" s="107">
        <v>0.46666666666666667</v>
      </c>
      <c r="F30" s="108"/>
      <c r="G30" s="109"/>
      <c r="H30" s="110"/>
      <c r="I30" s="110">
        <v>0.47499999999999998</v>
      </c>
      <c r="J30" s="118"/>
      <c r="K30" s="130">
        <v>0.47708333333333336</v>
      </c>
      <c r="L30" s="112">
        <v>0.47916666666666669</v>
      </c>
      <c r="M30" s="131">
        <v>0.48333333333333334</v>
      </c>
      <c r="N30" s="32"/>
      <c r="O30" s="29"/>
      <c r="P30" s="30"/>
      <c r="Q30" s="30"/>
      <c r="R30" s="30"/>
      <c r="S30" s="30"/>
      <c r="T30" s="30"/>
      <c r="U30" s="30"/>
      <c r="V30" s="33"/>
    </row>
    <row r="31" spans="1:22" x14ac:dyDescent="0.4">
      <c r="A31" s="415"/>
      <c r="B31" s="168" t="s">
        <v>286</v>
      </c>
      <c r="C31" s="356" t="s">
        <v>287</v>
      </c>
      <c r="D31" s="137">
        <v>23</v>
      </c>
      <c r="E31" s="109"/>
      <c r="F31" s="108">
        <v>0.47083333333333333</v>
      </c>
      <c r="G31" s="109"/>
      <c r="H31" s="110"/>
      <c r="I31" s="222"/>
      <c r="J31" s="118">
        <v>0.47916666666666669</v>
      </c>
      <c r="K31" s="130">
        <v>0.48125000000000001</v>
      </c>
      <c r="L31" s="112">
        <v>0.48333333333333334</v>
      </c>
      <c r="M31" s="131">
        <v>0.48749999999999999</v>
      </c>
      <c r="N31" s="32"/>
      <c r="O31" s="29"/>
      <c r="P31" s="30"/>
      <c r="Q31" s="30"/>
      <c r="R31" s="30"/>
      <c r="S31" s="30"/>
      <c r="T31" s="30"/>
      <c r="U31" s="30"/>
      <c r="V31" s="33"/>
    </row>
    <row r="32" spans="1:22" x14ac:dyDescent="0.4">
      <c r="A32" s="415"/>
      <c r="B32" s="168" t="s">
        <v>242</v>
      </c>
      <c r="C32" s="356" t="s">
        <v>243</v>
      </c>
      <c r="D32" s="133">
        <v>24</v>
      </c>
      <c r="E32" s="109">
        <v>0.47499999999999998</v>
      </c>
      <c r="F32" s="108"/>
      <c r="G32" s="109">
        <v>0.48333333333333334</v>
      </c>
      <c r="H32" s="110"/>
      <c r="I32" s="222"/>
      <c r="J32" s="118"/>
      <c r="K32" s="130">
        <v>0.48541666666666666</v>
      </c>
      <c r="L32" s="112">
        <v>0.48749999999999999</v>
      </c>
      <c r="M32" s="131">
        <v>0.49166666666666664</v>
      </c>
      <c r="N32" s="32"/>
      <c r="O32" s="29"/>
      <c r="P32" s="30"/>
      <c r="Q32" s="30"/>
      <c r="R32" s="30"/>
      <c r="S32" s="30"/>
      <c r="T32" s="30"/>
      <c r="U32" s="30"/>
      <c r="V32" s="33"/>
    </row>
    <row r="33" spans="1:29" s="154" customFormat="1" ht="17.399999999999999" thickBot="1" x14ac:dyDescent="0.45">
      <c r="A33" s="415"/>
      <c r="B33" s="145" t="s">
        <v>216</v>
      </c>
      <c r="C33" s="376" t="s">
        <v>217</v>
      </c>
      <c r="D33" s="500">
        <v>25</v>
      </c>
      <c r="E33" s="402"/>
      <c r="F33" s="403">
        <v>0.47916666666666669</v>
      </c>
      <c r="G33" s="402"/>
      <c r="H33" s="404"/>
      <c r="I33" s="405">
        <v>0.48749999999999999</v>
      </c>
      <c r="J33" s="406"/>
      <c r="K33" s="407">
        <v>0.48958333333333331</v>
      </c>
      <c r="L33" s="408">
        <v>0.49166666666666664</v>
      </c>
      <c r="M33" s="409">
        <v>0.49583333333333335</v>
      </c>
      <c r="N33" s="393"/>
      <c r="O33" s="29"/>
      <c r="P33" s="30"/>
      <c r="Q33" s="30"/>
      <c r="R33" s="30"/>
      <c r="S33" s="30"/>
      <c r="T33" s="30"/>
      <c r="U33" s="30"/>
      <c r="V33" s="33"/>
    </row>
    <row r="34" spans="1:29" ht="17.399999999999999" thickBot="1" x14ac:dyDescent="0.45">
      <c r="A34" s="416" t="s">
        <v>389</v>
      </c>
      <c r="B34" s="417"/>
      <c r="C34" s="417"/>
      <c r="D34" s="417"/>
      <c r="E34" s="417"/>
      <c r="F34" s="417"/>
      <c r="G34" s="417"/>
      <c r="H34" s="417"/>
      <c r="I34" s="417"/>
      <c r="J34" s="417"/>
      <c r="K34" s="417"/>
      <c r="L34" s="417"/>
      <c r="M34" s="418"/>
      <c r="N34" s="32"/>
      <c r="O34" s="29"/>
      <c r="P34" s="30"/>
      <c r="Q34" s="30"/>
      <c r="R34" s="30"/>
      <c r="S34" s="30"/>
      <c r="T34" s="30"/>
      <c r="U34" s="30"/>
      <c r="V34" s="33"/>
    </row>
    <row r="35" spans="1:29" ht="21" customHeight="1" thickBot="1" x14ac:dyDescent="0.45">
      <c r="A35" s="442" t="s">
        <v>137</v>
      </c>
      <c r="B35" s="439" t="s">
        <v>390</v>
      </c>
      <c r="C35" s="440"/>
      <c r="D35" s="441"/>
      <c r="E35" s="274"/>
      <c r="F35" s="275"/>
      <c r="G35" s="272"/>
      <c r="H35" s="272"/>
      <c r="I35" s="272"/>
      <c r="J35" s="272"/>
      <c r="K35" s="272"/>
      <c r="L35" s="272"/>
      <c r="M35" s="273"/>
      <c r="N35" s="32"/>
      <c r="O35" s="29"/>
      <c r="P35" s="30"/>
      <c r="Q35" s="30"/>
      <c r="R35" s="30"/>
      <c r="S35" s="30"/>
      <c r="T35" s="30"/>
      <c r="U35" s="30"/>
      <c r="V35" s="33"/>
    </row>
    <row r="36" spans="1:29" x14ac:dyDescent="0.4">
      <c r="A36" s="443"/>
      <c r="B36" s="149" t="s">
        <v>247</v>
      </c>
      <c r="C36" s="359" t="s">
        <v>248</v>
      </c>
      <c r="D36" s="147">
        <v>26</v>
      </c>
      <c r="E36" s="107">
        <v>0.49166666666666664</v>
      </c>
      <c r="F36" s="108"/>
      <c r="G36" s="109"/>
      <c r="H36" s="110"/>
      <c r="I36" s="110">
        <v>0.5</v>
      </c>
      <c r="J36" s="108"/>
      <c r="K36" s="111">
        <v>0.50624999999999998</v>
      </c>
      <c r="L36" s="112">
        <v>0.5083333333333333</v>
      </c>
      <c r="M36" s="113">
        <v>0.51249999999999996</v>
      </c>
      <c r="N36" s="32"/>
      <c r="O36" s="29"/>
      <c r="P36" s="30"/>
      <c r="Q36" s="30"/>
      <c r="R36" s="30"/>
      <c r="S36" s="30"/>
      <c r="T36" s="30"/>
      <c r="U36" s="30"/>
      <c r="V36" s="33"/>
    </row>
    <row r="37" spans="1:29" x14ac:dyDescent="0.4">
      <c r="A37" s="443"/>
      <c r="B37" s="148" t="s">
        <v>10</v>
      </c>
      <c r="C37" s="355" t="s">
        <v>218</v>
      </c>
      <c r="D37" s="133">
        <v>27</v>
      </c>
      <c r="E37" s="107"/>
      <c r="F37" s="108">
        <v>0.49583333333333335</v>
      </c>
      <c r="G37" s="109"/>
      <c r="H37" s="110"/>
      <c r="I37" s="110"/>
      <c r="J37" s="108">
        <v>0.50416666666666665</v>
      </c>
      <c r="K37" s="111">
        <v>0.51041666666666663</v>
      </c>
      <c r="L37" s="112">
        <v>0.51249999999999996</v>
      </c>
      <c r="M37" s="113">
        <v>0.51666666666666672</v>
      </c>
      <c r="N37" s="32"/>
      <c r="O37" s="29"/>
      <c r="P37" s="30"/>
      <c r="Q37" s="30"/>
      <c r="R37" s="30"/>
      <c r="S37" s="30"/>
      <c r="T37" s="30"/>
      <c r="U37" s="30"/>
      <c r="V37" s="33"/>
    </row>
    <row r="38" spans="1:29" x14ac:dyDescent="0.4">
      <c r="A38" s="443"/>
      <c r="B38" s="148" t="s">
        <v>219</v>
      </c>
      <c r="C38" s="355" t="s">
        <v>220</v>
      </c>
      <c r="D38" s="133">
        <v>28</v>
      </c>
      <c r="E38" s="107">
        <v>0.5</v>
      </c>
      <c r="F38" s="108"/>
      <c r="G38" s="109">
        <v>0.5083333333333333</v>
      </c>
      <c r="H38" s="110"/>
      <c r="I38" s="110"/>
      <c r="J38" s="108"/>
      <c r="K38" s="111">
        <v>0.51458333333333328</v>
      </c>
      <c r="L38" s="112">
        <v>0.51666666666666672</v>
      </c>
      <c r="M38" s="113">
        <v>0.52083333333333337</v>
      </c>
      <c r="N38" s="32"/>
      <c r="O38" s="29"/>
      <c r="P38" s="30"/>
      <c r="Q38" s="30"/>
      <c r="R38" s="30"/>
      <c r="S38" s="30"/>
      <c r="T38" s="30"/>
      <c r="U38" s="30"/>
      <c r="V38" s="33"/>
    </row>
    <row r="39" spans="1:29" x14ac:dyDescent="0.4">
      <c r="A39" s="443"/>
      <c r="B39" s="148" t="s">
        <v>227</v>
      </c>
      <c r="C39" s="355" t="s">
        <v>228</v>
      </c>
      <c r="D39" s="133">
        <v>29</v>
      </c>
      <c r="E39" s="107"/>
      <c r="F39" s="108">
        <v>0.50416666666666665</v>
      </c>
      <c r="G39" s="109"/>
      <c r="H39" s="110">
        <v>0.51249999999999996</v>
      </c>
      <c r="I39" s="110"/>
      <c r="J39" s="108"/>
      <c r="K39" s="111">
        <v>0.51875000000000004</v>
      </c>
      <c r="L39" s="112">
        <v>0.52083333333333337</v>
      </c>
      <c r="M39" s="113">
        <v>0.52500000000000002</v>
      </c>
      <c r="N39" s="32"/>
      <c r="O39" s="29"/>
      <c r="P39" s="30"/>
      <c r="Q39" s="30"/>
      <c r="R39" s="30"/>
      <c r="S39" s="30"/>
      <c r="T39" s="30"/>
      <c r="U39" s="30"/>
      <c r="V39" s="33"/>
    </row>
    <row r="40" spans="1:29" x14ac:dyDescent="0.4">
      <c r="A40" s="443"/>
      <c r="B40" s="149" t="s">
        <v>225</v>
      </c>
      <c r="C40" s="355" t="s">
        <v>226</v>
      </c>
      <c r="D40" s="133">
        <v>30</v>
      </c>
      <c r="E40" s="107">
        <v>0.5083333333333333</v>
      </c>
      <c r="F40" s="108"/>
      <c r="G40" s="109"/>
      <c r="H40" s="110"/>
      <c r="I40" s="110">
        <v>0.51666666666666672</v>
      </c>
      <c r="J40" s="108"/>
      <c r="K40" s="111">
        <v>0.5229166666666667</v>
      </c>
      <c r="L40" s="112">
        <v>0.52500000000000002</v>
      </c>
      <c r="M40" s="113">
        <v>0.52916666666666667</v>
      </c>
      <c r="N40" s="32"/>
      <c r="O40" s="29"/>
      <c r="P40" s="30"/>
      <c r="Q40" s="30"/>
      <c r="R40" s="30"/>
      <c r="S40" s="30"/>
      <c r="T40" s="30"/>
      <c r="U40" s="30"/>
      <c r="V40" s="33"/>
    </row>
    <row r="41" spans="1:29" x14ac:dyDescent="0.4">
      <c r="A41" s="443"/>
      <c r="B41" s="148" t="s">
        <v>233</v>
      </c>
      <c r="C41" s="355" t="s">
        <v>371</v>
      </c>
      <c r="D41" s="133">
        <v>31</v>
      </c>
      <c r="E41" s="107"/>
      <c r="F41" s="108">
        <v>0.51249999999999996</v>
      </c>
      <c r="G41" s="109"/>
      <c r="H41" s="110"/>
      <c r="I41" s="110"/>
      <c r="J41" s="108">
        <v>0.52083333333333337</v>
      </c>
      <c r="K41" s="111">
        <v>0.52708333333333335</v>
      </c>
      <c r="L41" s="112">
        <v>0.52916666666666667</v>
      </c>
      <c r="M41" s="113">
        <v>0.53333333333333333</v>
      </c>
      <c r="N41" s="32"/>
      <c r="O41" s="29"/>
      <c r="P41" s="30"/>
      <c r="Q41" s="30"/>
      <c r="R41" s="30"/>
      <c r="S41" s="30"/>
      <c r="T41" s="30"/>
      <c r="U41" s="30"/>
      <c r="V41" s="33"/>
    </row>
    <row r="42" spans="1:29" ht="17.399999999999999" thickBot="1" x14ac:dyDescent="0.45">
      <c r="A42" s="444"/>
      <c r="B42" s="150" t="s">
        <v>223</v>
      </c>
      <c r="C42" s="358" t="s">
        <v>224</v>
      </c>
      <c r="D42" s="133">
        <v>32</v>
      </c>
      <c r="E42" s="107">
        <v>0.51666666666666672</v>
      </c>
      <c r="F42" s="108"/>
      <c r="G42" s="109">
        <v>0.52500000000000002</v>
      </c>
      <c r="H42" s="110"/>
      <c r="I42" s="110"/>
      <c r="J42" s="108"/>
      <c r="K42" s="111">
        <v>0.53125</v>
      </c>
      <c r="L42" s="112">
        <v>0.53333333333333333</v>
      </c>
      <c r="M42" s="113">
        <v>0.53749999999999998</v>
      </c>
      <c r="N42" s="32"/>
      <c r="O42" s="29"/>
      <c r="P42" s="30"/>
      <c r="Q42" s="30"/>
      <c r="R42" s="30"/>
      <c r="S42" s="30"/>
      <c r="T42" s="30"/>
      <c r="U42" s="30"/>
      <c r="V42" s="33"/>
    </row>
    <row r="43" spans="1:29" ht="17.399999999999999" thickBot="1" x14ac:dyDescent="0.45">
      <c r="A43" s="428" t="s">
        <v>355</v>
      </c>
      <c r="B43" s="429"/>
      <c r="C43" s="429"/>
      <c r="D43" s="429"/>
      <c r="E43" s="429"/>
      <c r="F43" s="429"/>
      <c r="G43" s="429"/>
      <c r="H43" s="429"/>
      <c r="I43" s="429"/>
      <c r="J43" s="429"/>
      <c r="K43" s="429"/>
      <c r="L43" s="429"/>
      <c r="M43" s="430"/>
      <c r="N43" s="32"/>
      <c r="O43" s="29"/>
      <c r="P43" s="30"/>
      <c r="Q43" s="30"/>
      <c r="R43" s="30"/>
      <c r="S43" s="30"/>
      <c r="T43" s="30"/>
      <c r="U43" s="30"/>
      <c r="V43" s="33"/>
    </row>
    <row r="44" spans="1:29" ht="18.600000000000001" customHeight="1" thickBot="1" x14ac:dyDescent="0.45">
      <c r="A44" s="415" t="s">
        <v>102</v>
      </c>
      <c r="B44" s="411" t="s">
        <v>366</v>
      </c>
      <c r="C44" s="412"/>
      <c r="D44" s="412"/>
      <c r="E44" s="192"/>
      <c r="F44" s="193"/>
      <c r="G44" s="193"/>
      <c r="H44" s="193"/>
      <c r="I44" s="193"/>
      <c r="J44" s="193"/>
      <c r="K44" s="193"/>
      <c r="L44" s="193"/>
      <c r="M44" s="194"/>
      <c r="N44" s="173"/>
      <c r="O44" s="173"/>
      <c r="P44" s="30"/>
      <c r="Q44" s="30"/>
      <c r="R44" s="30"/>
      <c r="S44" s="30"/>
      <c r="T44" s="30"/>
      <c r="U44" s="30"/>
      <c r="V44" s="33"/>
    </row>
    <row r="45" spans="1:29" x14ac:dyDescent="0.4">
      <c r="A45" s="415"/>
      <c r="B45" s="148" t="s">
        <v>293</v>
      </c>
      <c r="C45" s="374" t="s">
        <v>294</v>
      </c>
      <c r="D45" s="133">
        <v>33</v>
      </c>
      <c r="E45" s="107"/>
      <c r="F45" s="121">
        <v>0.56666666666666665</v>
      </c>
      <c r="G45" s="119"/>
      <c r="H45" s="120">
        <v>0.57499999999999996</v>
      </c>
      <c r="I45" s="120"/>
      <c r="J45" s="121"/>
      <c r="K45" s="111">
        <v>0.58125000000000004</v>
      </c>
      <c r="L45" s="112">
        <v>0.58333333333333337</v>
      </c>
      <c r="M45" s="113">
        <v>0.58750000000000002</v>
      </c>
      <c r="N45" s="28"/>
      <c r="O45" s="29" t="e">
        <f>P45-#REF!</f>
        <v>#REF!</v>
      </c>
      <c r="P45" s="30" t="e">
        <f>Q45-#REF!</f>
        <v>#REF!</v>
      </c>
      <c r="Q45" s="30" t="e">
        <f>+R45-#REF!</f>
        <v>#REF!</v>
      </c>
      <c r="R45" s="30" t="e">
        <f>+U45-#REF!</f>
        <v>#REF!</v>
      </c>
      <c r="S45" s="30"/>
      <c r="T45" s="30"/>
      <c r="U45" s="30" t="e">
        <f>+V45-#REF!</f>
        <v>#REF!</v>
      </c>
      <c r="V45" s="33" t="e">
        <f>#REF!+#REF!</f>
        <v>#REF!</v>
      </c>
    </row>
    <row r="46" spans="1:29" x14ac:dyDescent="0.4">
      <c r="A46" s="415"/>
      <c r="B46" s="148" t="s">
        <v>244</v>
      </c>
      <c r="C46" s="355" t="s">
        <v>245</v>
      </c>
      <c r="D46" s="137">
        <v>34</v>
      </c>
      <c r="E46" s="107">
        <v>0.5708333333333333</v>
      </c>
      <c r="F46" s="108"/>
      <c r="G46" s="109"/>
      <c r="H46" s="110"/>
      <c r="I46" s="110">
        <v>0.57916666666666672</v>
      </c>
      <c r="J46" s="108"/>
      <c r="K46" s="111">
        <v>0.5854166666666667</v>
      </c>
      <c r="L46" s="112">
        <f>+M45</f>
        <v>0.58750000000000002</v>
      </c>
      <c r="M46" s="113">
        <v>0.59166666666666667</v>
      </c>
      <c r="N46" s="32"/>
      <c r="O46" s="29" t="e">
        <f>P46-#REF!</f>
        <v>#REF!</v>
      </c>
      <c r="P46" s="30" t="e">
        <f>S46-#REF!</f>
        <v>#REF!</v>
      </c>
      <c r="Q46" s="30"/>
      <c r="R46" s="30"/>
      <c r="S46" s="30" t="e">
        <f>+T46-#REF!</f>
        <v>#REF!</v>
      </c>
      <c r="T46" s="30" t="e">
        <f>+U46-#REF!</f>
        <v>#REF!</v>
      </c>
      <c r="U46" s="30" t="e">
        <f>+V46-#REF!</f>
        <v>#REF!</v>
      </c>
      <c r="V46" s="33" t="e">
        <f>V45+#REF!</f>
        <v>#REF!</v>
      </c>
      <c r="AA46" s="47"/>
      <c r="AB46" s="48"/>
      <c r="AC46" s="47"/>
    </row>
    <row r="47" spans="1:29" x14ac:dyDescent="0.4">
      <c r="A47" s="415"/>
      <c r="B47" s="149" t="s">
        <v>236</v>
      </c>
      <c r="C47" s="355" t="s">
        <v>246</v>
      </c>
      <c r="D47" s="133">
        <v>35</v>
      </c>
      <c r="E47" s="107"/>
      <c r="F47" s="108">
        <v>0.57499999999999996</v>
      </c>
      <c r="G47" s="109"/>
      <c r="H47" s="110"/>
      <c r="I47" s="110"/>
      <c r="J47" s="108">
        <v>0.58333333333333337</v>
      </c>
      <c r="K47" s="111">
        <v>0.58958333333333335</v>
      </c>
      <c r="L47" s="112">
        <f>+M46</f>
        <v>0.59166666666666667</v>
      </c>
      <c r="M47" s="113">
        <v>0.59583333333333333</v>
      </c>
      <c r="N47" s="32"/>
      <c r="O47" s="29" t="e">
        <f>P47-#REF!</f>
        <v>#REF!</v>
      </c>
      <c r="P47" s="30" t="e">
        <f>Q47-#REF!</f>
        <v>#REF!</v>
      </c>
      <c r="Q47" s="30" t="e">
        <f>+R47-#REF!</f>
        <v>#REF!</v>
      </c>
      <c r="R47" s="30" t="e">
        <f>+U47-#REF!</f>
        <v>#REF!</v>
      </c>
      <c r="S47" s="30"/>
      <c r="T47" s="30"/>
      <c r="U47" s="30" t="e">
        <f>+V47-#REF!</f>
        <v>#REF!</v>
      </c>
      <c r="V47" s="33" t="e">
        <f>V46+#REF!</f>
        <v>#REF!</v>
      </c>
      <c r="AA47" s="47"/>
      <c r="AB47" s="48"/>
      <c r="AC47" s="47"/>
    </row>
    <row r="48" spans="1:29" x14ac:dyDescent="0.4">
      <c r="A48" s="415"/>
      <c r="B48" s="148" t="s">
        <v>295</v>
      </c>
      <c r="C48" s="355" t="s">
        <v>296</v>
      </c>
      <c r="D48" s="137">
        <v>36</v>
      </c>
      <c r="E48" s="107">
        <v>0.57916666666666672</v>
      </c>
      <c r="F48" s="108"/>
      <c r="G48" s="109">
        <v>0.58750000000000002</v>
      </c>
      <c r="H48" s="110"/>
      <c r="I48" s="110"/>
      <c r="J48" s="108"/>
      <c r="K48" s="111">
        <v>0.59375</v>
      </c>
      <c r="L48" s="112">
        <f>+M47</f>
        <v>0.59583333333333333</v>
      </c>
      <c r="M48" s="113">
        <v>0.6</v>
      </c>
      <c r="N48" s="32"/>
      <c r="O48" s="29"/>
      <c r="P48" s="30"/>
      <c r="Q48" s="30"/>
      <c r="R48" s="30"/>
      <c r="S48" s="30"/>
      <c r="T48" s="30"/>
      <c r="U48" s="30"/>
      <c r="V48" s="33"/>
      <c r="AA48" s="47"/>
      <c r="AB48" s="48"/>
      <c r="AC48" s="47"/>
    </row>
    <row r="49" spans="1:29" x14ac:dyDescent="0.4">
      <c r="A49" s="415"/>
      <c r="B49" s="148" t="s">
        <v>249</v>
      </c>
      <c r="C49" s="356" t="s">
        <v>250</v>
      </c>
      <c r="D49" s="137">
        <v>37</v>
      </c>
      <c r="E49" s="107"/>
      <c r="F49" s="108">
        <v>0.58333333333333337</v>
      </c>
      <c r="G49" s="109"/>
      <c r="H49" s="110">
        <v>0.59166666666666667</v>
      </c>
      <c r="I49" s="110"/>
      <c r="J49" s="108"/>
      <c r="K49" s="111">
        <v>0.59791666666666665</v>
      </c>
      <c r="L49" s="112">
        <v>0.6</v>
      </c>
      <c r="M49" s="113">
        <v>0.60416666666666663</v>
      </c>
      <c r="N49" s="32"/>
      <c r="O49" s="29"/>
      <c r="P49" s="30"/>
      <c r="Q49" s="30"/>
      <c r="R49" s="30"/>
      <c r="S49" s="30"/>
      <c r="T49" s="30"/>
      <c r="U49" s="30"/>
      <c r="V49" s="33"/>
      <c r="AA49" s="47"/>
      <c r="AB49" s="48"/>
      <c r="AC49" s="47"/>
    </row>
    <row r="50" spans="1:29" x14ac:dyDescent="0.4">
      <c r="A50" s="415"/>
      <c r="B50" s="149" t="s">
        <v>253</v>
      </c>
      <c r="C50" s="356" t="s">
        <v>254</v>
      </c>
      <c r="D50" s="133">
        <v>38</v>
      </c>
      <c r="E50" s="107">
        <v>0.58750000000000002</v>
      </c>
      <c r="F50" s="108"/>
      <c r="G50" s="109"/>
      <c r="H50" s="110"/>
      <c r="I50" s="110">
        <v>0.59583333333333333</v>
      </c>
      <c r="J50" s="108"/>
      <c r="K50" s="111">
        <v>0.6020833333333333</v>
      </c>
      <c r="L50" s="112">
        <v>0.60416666666666663</v>
      </c>
      <c r="M50" s="113">
        <v>0.60833333333333328</v>
      </c>
      <c r="N50" s="32"/>
      <c r="O50" s="29"/>
      <c r="P50" s="30"/>
      <c r="Q50" s="30"/>
      <c r="R50" s="30"/>
      <c r="S50" s="30"/>
      <c r="T50" s="30"/>
      <c r="U50" s="30"/>
      <c r="V50" s="33"/>
      <c r="AA50" s="47"/>
      <c r="AB50" s="48"/>
      <c r="AC50" s="47"/>
    </row>
    <row r="51" spans="1:29" x14ac:dyDescent="0.4">
      <c r="A51" s="415"/>
      <c r="B51" s="148" t="s">
        <v>297</v>
      </c>
      <c r="C51" s="356" t="s">
        <v>298</v>
      </c>
      <c r="D51" s="137">
        <v>39</v>
      </c>
      <c r="E51" s="107"/>
      <c r="F51" s="108">
        <v>0.59166666666666667</v>
      </c>
      <c r="G51" s="109"/>
      <c r="H51" s="110"/>
      <c r="I51" s="110"/>
      <c r="J51" s="108">
        <v>0.6</v>
      </c>
      <c r="K51" s="111">
        <v>0.60624999999999996</v>
      </c>
      <c r="L51" s="112">
        <v>0.60833333333333328</v>
      </c>
      <c r="M51" s="113">
        <v>0.61250000000000004</v>
      </c>
      <c r="N51" s="32"/>
      <c r="O51" s="29"/>
      <c r="P51" s="30"/>
      <c r="Q51" s="30"/>
      <c r="R51" s="30"/>
      <c r="S51" s="30"/>
      <c r="T51" s="30"/>
      <c r="U51" s="30"/>
      <c r="V51" s="33"/>
      <c r="AA51" s="47"/>
      <c r="AB51" s="48"/>
      <c r="AC51" s="47"/>
    </row>
    <row r="52" spans="1:29" x14ac:dyDescent="0.4">
      <c r="A52" s="415"/>
      <c r="B52" s="148" t="s">
        <v>299</v>
      </c>
      <c r="C52" s="356" t="s">
        <v>300</v>
      </c>
      <c r="D52" s="137">
        <v>40</v>
      </c>
      <c r="E52" s="107">
        <v>0.59583333333333333</v>
      </c>
      <c r="F52" s="108"/>
      <c r="G52" s="109">
        <v>0.60416666666666663</v>
      </c>
      <c r="H52" s="110"/>
      <c r="I52" s="110"/>
      <c r="J52" s="108"/>
      <c r="K52" s="111">
        <v>0.61041666666666672</v>
      </c>
      <c r="L52" s="112">
        <v>0.61250000000000004</v>
      </c>
      <c r="M52" s="113">
        <v>0.6166666666666667</v>
      </c>
      <c r="N52" s="32"/>
      <c r="O52" s="29"/>
      <c r="P52" s="30"/>
      <c r="Q52" s="30"/>
      <c r="R52" s="30"/>
      <c r="S52" s="30"/>
      <c r="T52" s="30"/>
      <c r="U52" s="30"/>
      <c r="V52" s="33"/>
      <c r="AA52" s="47"/>
      <c r="AB52" s="48"/>
      <c r="AC52" s="47"/>
    </row>
    <row r="53" spans="1:29" x14ac:dyDescent="0.4">
      <c r="A53" s="415"/>
      <c r="B53" s="134" t="s">
        <v>303</v>
      </c>
      <c r="C53" s="356" t="s">
        <v>304</v>
      </c>
      <c r="D53" s="133">
        <v>41</v>
      </c>
      <c r="E53" s="107"/>
      <c r="F53" s="108">
        <v>0.6</v>
      </c>
      <c r="G53" s="109"/>
      <c r="H53" s="110">
        <v>0.60833333333333328</v>
      </c>
      <c r="I53" s="110"/>
      <c r="J53" s="108"/>
      <c r="K53" s="111">
        <v>0.60763888888888884</v>
      </c>
      <c r="L53" s="112">
        <v>0.6166666666666667</v>
      </c>
      <c r="M53" s="113">
        <v>0.62083333333333335</v>
      </c>
      <c r="N53" s="32"/>
      <c r="O53" s="29"/>
      <c r="P53" s="30"/>
      <c r="Q53" s="30"/>
      <c r="R53" s="30"/>
      <c r="S53" s="30"/>
      <c r="T53" s="30"/>
      <c r="U53" s="30"/>
      <c r="V53" s="33"/>
      <c r="AA53" s="47"/>
      <c r="AB53" s="48"/>
      <c r="AC53" s="47"/>
    </row>
    <row r="54" spans="1:29" x14ac:dyDescent="0.4">
      <c r="A54" s="415"/>
      <c r="B54" s="148" t="s">
        <v>301</v>
      </c>
      <c r="C54" s="356" t="s">
        <v>302</v>
      </c>
      <c r="D54" s="137">
        <v>42</v>
      </c>
      <c r="E54" s="107">
        <v>0.60416666666666663</v>
      </c>
      <c r="F54" s="108"/>
      <c r="G54" s="109"/>
      <c r="H54" s="110"/>
      <c r="I54" s="110">
        <v>0.61250000000000004</v>
      </c>
      <c r="J54" s="108"/>
      <c r="K54" s="111">
        <v>0.61875000000000002</v>
      </c>
      <c r="L54" s="112">
        <v>0.62083333333333335</v>
      </c>
      <c r="M54" s="113">
        <v>0.625</v>
      </c>
      <c r="N54" s="32"/>
      <c r="O54" s="29"/>
      <c r="P54" s="30"/>
      <c r="Q54" s="30"/>
      <c r="R54" s="30"/>
      <c r="S54" s="30"/>
      <c r="T54" s="30"/>
      <c r="U54" s="30"/>
      <c r="V54" s="33"/>
      <c r="AA54" s="47"/>
      <c r="AB54" s="48"/>
      <c r="AC54" s="47"/>
    </row>
    <row r="55" spans="1:29" x14ac:dyDescent="0.4">
      <c r="A55" s="415"/>
      <c r="B55" s="136" t="s">
        <v>305</v>
      </c>
      <c r="C55" s="356" t="s">
        <v>306</v>
      </c>
      <c r="D55" s="137">
        <v>43</v>
      </c>
      <c r="E55" s="107"/>
      <c r="F55" s="108">
        <v>0.60833333333333328</v>
      </c>
      <c r="G55" s="109"/>
      <c r="H55" s="110"/>
      <c r="I55" s="110"/>
      <c r="J55" s="108">
        <v>0.6166666666666667</v>
      </c>
      <c r="K55" s="111">
        <v>0.62291666666666667</v>
      </c>
      <c r="L55" s="112">
        <v>0.625</v>
      </c>
      <c r="M55" s="113">
        <v>0.62916666666666665</v>
      </c>
      <c r="N55" s="32"/>
      <c r="O55" s="29"/>
      <c r="P55" s="30"/>
      <c r="Q55" s="30"/>
      <c r="R55" s="30"/>
      <c r="S55" s="30"/>
      <c r="T55" s="30"/>
      <c r="U55" s="30"/>
      <c r="V55" s="33"/>
      <c r="AA55" s="47"/>
      <c r="AB55" s="48"/>
      <c r="AC55" s="47"/>
    </row>
    <row r="56" spans="1:29" x14ac:dyDescent="0.4">
      <c r="A56" s="415"/>
      <c r="B56" s="138" t="s">
        <v>333</v>
      </c>
      <c r="C56" s="356" t="s">
        <v>334</v>
      </c>
      <c r="D56" s="133">
        <v>44</v>
      </c>
      <c r="E56" s="107">
        <v>0.61250000000000004</v>
      </c>
      <c r="F56" s="108"/>
      <c r="G56" s="109">
        <v>0.62083333333333335</v>
      </c>
      <c r="H56" s="110"/>
      <c r="I56" s="110"/>
      <c r="J56" s="108"/>
      <c r="K56" s="111">
        <v>0.62708333333333333</v>
      </c>
      <c r="L56" s="112">
        <v>0.62916666666666665</v>
      </c>
      <c r="M56" s="113">
        <v>0.6333333333333333</v>
      </c>
      <c r="N56" s="32"/>
      <c r="O56" s="29"/>
      <c r="P56" s="30"/>
      <c r="Q56" s="30"/>
      <c r="R56" s="30"/>
      <c r="S56" s="30"/>
      <c r="T56" s="30"/>
      <c r="U56" s="30"/>
      <c r="V56" s="33"/>
      <c r="AA56" s="47"/>
      <c r="AB56" s="48"/>
      <c r="AC56" s="47"/>
    </row>
    <row r="57" spans="1:29" x14ac:dyDescent="0.4">
      <c r="A57" s="415"/>
      <c r="B57" s="136" t="s">
        <v>309</v>
      </c>
      <c r="C57" s="356" t="s">
        <v>310</v>
      </c>
      <c r="D57" s="137">
        <v>45</v>
      </c>
      <c r="E57" s="107"/>
      <c r="F57" s="108">
        <v>0.6166666666666667</v>
      </c>
      <c r="G57" s="109"/>
      <c r="H57" s="110">
        <v>0.625</v>
      </c>
      <c r="I57" s="110"/>
      <c r="J57" s="108"/>
      <c r="K57" s="111">
        <v>0.63124999999999998</v>
      </c>
      <c r="L57" s="112">
        <v>0.6333333333333333</v>
      </c>
      <c r="M57" s="113">
        <v>0.63749999999999996</v>
      </c>
      <c r="N57" s="32"/>
      <c r="O57" s="29"/>
      <c r="P57" s="30"/>
      <c r="Q57" s="30"/>
      <c r="R57" s="30"/>
      <c r="S57" s="30"/>
      <c r="T57" s="30"/>
      <c r="U57" s="30"/>
      <c r="V57" s="33"/>
      <c r="AA57" s="47"/>
      <c r="AB57" s="48"/>
      <c r="AC57" s="47"/>
    </row>
    <row r="58" spans="1:29" x14ac:dyDescent="0.4">
      <c r="A58" s="415"/>
      <c r="B58" s="136" t="s">
        <v>311</v>
      </c>
      <c r="C58" s="356" t="s">
        <v>312</v>
      </c>
      <c r="D58" s="137">
        <v>46</v>
      </c>
      <c r="E58" s="107">
        <v>0.62083333333333335</v>
      </c>
      <c r="F58" s="108"/>
      <c r="G58" s="109"/>
      <c r="H58" s="110"/>
      <c r="I58" s="110">
        <v>0.62916666666666665</v>
      </c>
      <c r="J58" s="108"/>
      <c r="K58" s="126">
        <v>0.63541666666666663</v>
      </c>
      <c r="L58" s="127">
        <v>0.63749999999999996</v>
      </c>
      <c r="M58" s="128">
        <v>0.64166666666666672</v>
      </c>
      <c r="N58" s="32"/>
      <c r="O58" s="29"/>
      <c r="P58" s="30"/>
      <c r="Q58" s="30"/>
      <c r="R58" s="30"/>
      <c r="S58" s="30"/>
      <c r="T58" s="30"/>
      <c r="U58" s="30"/>
      <c r="V58" s="33"/>
      <c r="AA58" s="47"/>
      <c r="AB58" s="48"/>
      <c r="AC58" s="47"/>
    </row>
    <row r="59" spans="1:29" x14ac:dyDescent="0.4">
      <c r="A59" s="415"/>
      <c r="B59" s="148" t="s">
        <v>172</v>
      </c>
      <c r="C59" s="355" t="s">
        <v>173</v>
      </c>
      <c r="D59" s="133">
        <v>47</v>
      </c>
      <c r="E59" s="122"/>
      <c r="F59" s="108">
        <v>0.625</v>
      </c>
      <c r="G59" s="109"/>
      <c r="H59" s="110"/>
      <c r="I59" s="110"/>
      <c r="J59" s="108">
        <v>0.6333333333333333</v>
      </c>
      <c r="K59" s="130">
        <v>0.63958333333333328</v>
      </c>
      <c r="L59" s="112">
        <v>0.64166666666666672</v>
      </c>
      <c r="M59" s="131">
        <v>0.64583333333333337</v>
      </c>
      <c r="N59" s="32"/>
      <c r="O59" s="29"/>
      <c r="P59" s="30"/>
      <c r="Q59" s="30"/>
      <c r="R59" s="30"/>
      <c r="S59" s="30"/>
      <c r="T59" s="30"/>
      <c r="U59" s="30"/>
      <c r="V59" s="33"/>
      <c r="AA59" s="47"/>
      <c r="AB59" s="48"/>
      <c r="AC59" s="47"/>
    </row>
    <row r="60" spans="1:29" ht="17.399999999999999" thickBot="1" x14ac:dyDescent="0.45">
      <c r="A60" s="415"/>
      <c r="B60" s="236" t="s">
        <v>313</v>
      </c>
      <c r="C60" s="358" t="s">
        <v>314</v>
      </c>
      <c r="D60" s="137">
        <v>48</v>
      </c>
      <c r="E60" s="283">
        <v>0.62916666666666665</v>
      </c>
      <c r="F60" s="160"/>
      <c r="G60" s="158">
        <v>0.6333333333333333</v>
      </c>
      <c r="H60" s="159"/>
      <c r="I60" s="159"/>
      <c r="J60" s="160"/>
      <c r="K60" s="122">
        <v>0.64375000000000004</v>
      </c>
      <c r="L60" s="161">
        <v>0.64583333333333337</v>
      </c>
      <c r="M60" s="128">
        <v>0.65</v>
      </c>
      <c r="N60" s="32"/>
      <c r="O60" s="29"/>
      <c r="P60" s="30"/>
      <c r="Q60" s="30"/>
      <c r="R60" s="30"/>
      <c r="S60" s="30"/>
      <c r="T60" s="30"/>
      <c r="U60" s="30"/>
      <c r="V60" s="33"/>
      <c r="AA60" s="47"/>
      <c r="AB60" s="48"/>
      <c r="AC60" s="47"/>
    </row>
    <row r="61" spans="1:29" ht="17.399999999999999" thickBot="1" x14ac:dyDescent="0.45">
      <c r="A61" s="415"/>
      <c r="B61" s="416" t="s">
        <v>363</v>
      </c>
      <c r="C61" s="417"/>
      <c r="D61" s="417"/>
      <c r="E61" s="417"/>
      <c r="F61" s="417"/>
      <c r="G61" s="417"/>
      <c r="H61" s="417"/>
      <c r="I61" s="417"/>
      <c r="J61" s="417"/>
      <c r="K61" s="417"/>
      <c r="L61" s="417"/>
      <c r="M61" s="418"/>
      <c r="N61" s="32"/>
      <c r="O61" s="29"/>
      <c r="P61" s="30"/>
      <c r="Q61" s="30"/>
      <c r="R61" s="30"/>
      <c r="S61" s="30"/>
      <c r="T61" s="30"/>
      <c r="U61" s="30"/>
      <c r="V61" s="33"/>
    </row>
    <row r="62" spans="1:29" ht="19.8" thickBot="1" x14ac:dyDescent="0.45">
      <c r="A62" s="415"/>
      <c r="B62" s="411" t="s">
        <v>367</v>
      </c>
      <c r="C62" s="412"/>
      <c r="D62" s="413"/>
      <c r="E62" s="337"/>
      <c r="F62" s="337"/>
      <c r="G62" s="337"/>
      <c r="H62" s="337"/>
      <c r="I62" s="337"/>
      <c r="J62" s="337"/>
      <c r="K62" s="337"/>
      <c r="L62" s="337"/>
      <c r="M62" s="338"/>
      <c r="N62" s="32"/>
      <c r="O62" s="29"/>
      <c r="P62" s="30"/>
      <c r="Q62" s="30"/>
      <c r="R62" s="30"/>
      <c r="S62" s="30"/>
      <c r="T62" s="30"/>
      <c r="U62" s="30"/>
      <c r="V62" s="33"/>
    </row>
    <row r="63" spans="1:29" x14ac:dyDescent="0.4">
      <c r="A63" s="415"/>
      <c r="B63" s="136" t="s">
        <v>315</v>
      </c>
      <c r="C63" s="359" t="s">
        <v>316</v>
      </c>
      <c r="D63" s="137">
        <v>49</v>
      </c>
      <c r="E63" s="107"/>
      <c r="F63" s="108">
        <v>0.64583333333333337</v>
      </c>
      <c r="G63" s="109"/>
      <c r="H63" s="110">
        <v>0.65416666666666667</v>
      </c>
      <c r="I63" s="110"/>
      <c r="J63" s="108"/>
      <c r="K63" s="111">
        <v>0.66041666666666665</v>
      </c>
      <c r="L63" s="112">
        <v>0.66249999999999998</v>
      </c>
      <c r="M63" s="113">
        <v>0.66666666666666663</v>
      </c>
      <c r="N63" s="32"/>
      <c r="O63" s="29"/>
      <c r="P63" s="30"/>
      <c r="Q63" s="30"/>
      <c r="R63" s="30"/>
      <c r="S63" s="30"/>
      <c r="T63" s="30"/>
      <c r="U63" s="30"/>
      <c r="V63" s="33"/>
    </row>
    <row r="64" spans="1:29" x14ac:dyDescent="0.4">
      <c r="A64" s="415"/>
      <c r="B64" s="165" t="s">
        <v>317</v>
      </c>
      <c r="C64" s="366" t="s">
        <v>318</v>
      </c>
      <c r="D64" s="133">
        <v>50</v>
      </c>
      <c r="E64" s="107">
        <v>0.65</v>
      </c>
      <c r="F64" s="108"/>
      <c r="G64" s="109"/>
      <c r="H64" s="110"/>
      <c r="I64" s="110">
        <v>0.65833333333333333</v>
      </c>
      <c r="J64" s="108"/>
      <c r="K64" s="111">
        <v>0.6645833333333333</v>
      </c>
      <c r="L64" s="112">
        <v>0.66666666666666663</v>
      </c>
      <c r="M64" s="113">
        <v>0.67083333333333328</v>
      </c>
      <c r="N64" s="32"/>
      <c r="O64" s="29"/>
      <c r="P64" s="30"/>
      <c r="Q64" s="30"/>
      <c r="R64" s="30"/>
      <c r="S64" s="30"/>
      <c r="T64" s="30"/>
      <c r="U64" s="30"/>
      <c r="V64" s="33"/>
    </row>
    <row r="65" spans="1:22" x14ac:dyDescent="0.4">
      <c r="A65" s="415"/>
      <c r="B65" s="136" t="s">
        <v>319</v>
      </c>
      <c r="C65" s="356" t="s">
        <v>320</v>
      </c>
      <c r="D65" s="137">
        <v>51</v>
      </c>
      <c r="E65" s="107"/>
      <c r="F65" s="108">
        <v>0.65416666666666667</v>
      </c>
      <c r="G65" s="109"/>
      <c r="H65" s="110"/>
      <c r="I65" s="110"/>
      <c r="J65" s="108">
        <v>0.66249999999999998</v>
      </c>
      <c r="K65" s="111">
        <v>0.66874999999999996</v>
      </c>
      <c r="L65" s="112">
        <v>0.67083333333333328</v>
      </c>
      <c r="M65" s="113">
        <v>0.67500000000000004</v>
      </c>
      <c r="N65" s="32"/>
      <c r="O65" s="29"/>
      <c r="P65" s="30"/>
      <c r="Q65" s="30"/>
      <c r="R65" s="30"/>
      <c r="S65" s="30"/>
      <c r="T65" s="30"/>
      <c r="U65" s="30"/>
      <c r="V65" s="33"/>
    </row>
    <row r="66" spans="1:22" x14ac:dyDescent="0.4">
      <c r="A66" s="415"/>
      <c r="B66" s="136" t="s">
        <v>321</v>
      </c>
      <c r="C66" s="356" t="s">
        <v>322</v>
      </c>
      <c r="D66" s="133">
        <v>52</v>
      </c>
      <c r="E66" s="107">
        <v>0.65833333333333333</v>
      </c>
      <c r="F66" s="108"/>
      <c r="G66" s="109">
        <v>0.66666666666666663</v>
      </c>
      <c r="H66" s="110"/>
      <c r="I66" s="110"/>
      <c r="J66" s="108"/>
      <c r="K66" s="111">
        <v>0.67291666666666672</v>
      </c>
      <c r="L66" s="112">
        <v>0.67500000000000004</v>
      </c>
      <c r="M66" s="113">
        <v>0.6791666666666667</v>
      </c>
      <c r="N66" s="32"/>
      <c r="O66" s="29"/>
      <c r="P66" s="30"/>
      <c r="Q66" s="30"/>
      <c r="R66" s="30"/>
      <c r="S66" s="30"/>
      <c r="T66" s="30"/>
      <c r="U66" s="30"/>
      <c r="V66" s="33"/>
    </row>
    <row r="67" spans="1:22" x14ac:dyDescent="0.4">
      <c r="A67" s="415"/>
      <c r="B67" s="136" t="s">
        <v>323</v>
      </c>
      <c r="C67" s="356" t="s">
        <v>324</v>
      </c>
      <c r="D67" s="137">
        <v>53</v>
      </c>
      <c r="E67" s="107"/>
      <c r="F67" s="108">
        <v>0.66249999999999998</v>
      </c>
      <c r="G67" s="109"/>
      <c r="H67" s="110">
        <v>0.67083333333333328</v>
      </c>
      <c r="I67" s="110"/>
      <c r="J67" s="108"/>
      <c r="K67" s="111">
        <v>0.67708333333333337</v>
      </c>
      <c r="L67" s="112">
        <v>0.6791666666666667</v>
      </c>
      <c r="M67" s="113">
        <v>0.68333333333333335</v>
      </c>
      <c r="N67" s="32"/>
      <c r="O67" s="29"/>
      <c r="P67" s="30"/>
      <c r="Q67" s="30"/>
      <c r="R67" s="30"/>
      <c r="S67" s="30"/>
      <c r="T67" s="30"/>
      <c r="U67" s="30"/>
      <c r="V67" s="33"/>
    </row>
    <row r="68" spans="1:22" x14ac:dyDescent="0.4">
      <c r="A68" s="415"/>
      <c r="B68" s="136" t="s">
        <v>325</v>
      </c>
      <c r="C68" s="356" t="s">
        <v>326</v>
      </c>
      <c r="D68" s="133">
        <v>54</v>
      </c>
      <c r="E68" s="107">
        <v>0.66666666666666663</v>
      </c>
      <c r="F68" s="108"/>
      <c r="G68" s="109"/>
      <c r="H68" s="110"/>
      <c r="I68" s="110">
        <v>0.67500000000000004</v>
      </c>
      <c r="J68" s="108"/>
      <c r="K68" s="111">
        <v>0.68125000000000002</v>
      </c>
      <c r="L68" s="112">
        <v>0.68333333333333335</v>
      </c>
      <c r="M68" s="113">
        <v>0.6875</v>
      </c>
      <c r="N68" s="32"/>
      <c r="O68" s="29"/>
      <c r="P68" s="30"/>
      <c r="Q68" s="30"/>
      <c r="R68" s="30"/>
      <c r="S68" s="30"/>
      <c r="T68" s="30"/>
      <c r="U68" s="30"/>
      <c r="V68" s="33"/>
    </row>
    <row r="69" spans="1:22" x14ac:dyDescent="0.4">
      <c r="A69" s="415"/>
      <c r="B69" s="136" t="s">
        <v>327</v>
      </c>
      <c r="C69" s="365" t="s">
        <v>328</v>
      </c>
      <c r="D69" s="137">
        <v>55</v>
      </c>
      <c r="E69" s="107"/>
      <c r="F69" s="108">
        <v>0.67083333333333328</v>
      </c>
      <c r="G69" s="109"/>
      <c r="H69" s="110"/>
      <c r="I69" s="110"/>
      <c r="J69" s="108">
        <v>0.6791666666666667</v>
      </c>
      <c r="K69" s="111">
        <v>0.68541666666666667</v>
      </c>
      <c r="L69" s="112">
        <v>0.6875</v>
      </c>
      <c r="M69" s="113">
        <v>0.6958333333333333</v>
      </c>
      <c r="N69" s="32"/>
      <c r="O69" s="29"/>
      <c r="P69" s="30"/>
      <c r="Q69" s="30"/>
      <c r="R69" s="30"/>
      <c r="S69" s="30"/>
      <c r="T69" s="30"/>
      <c r="U69" s="30"/>
      <c r="V69" s="33"/>
    </row>
    <row r="70" spans="1:22" x14ac:dyDescent="0.4">
      <c r="A70" s="415"/>
      <c r="B70" s="136" t="s">
        <v>329</v>
      </c>
      <c r="C70" s="367" t="s">
        <v>330</v>
      </c>
      <c r="D70" s="133">
        <v>56</v>
      </c>
      <c r="E70" s="107">
        <v>0.67500000000000004</v>
      </c>
      <c r="F70" s="108"/>
      <c r="G70" s="109">
        <v>0.68333333333333335</v>
      </c>
      <c r="H70" s="110"/>
      <c r="I70" s="110"/>
      <c r="J70" s="108"/>
      <c r="K70" s="111">
        <v>0.68958333333333333</v>
      </c>
      <c r="L70" s="112">
        <v>0.69166666666666665</v>
      </c>
      <c r="M70" s="113">
        <v>0.6958333333333333</v>
      </c>
      <c r="N70" s="32"/>
      <c r="O70" s="29"/>
      <c r="P70" s="30"/>
      <c r="Q70" s="30"/>
      <c r="R70" s="30"/>
      <c r="S70" s="30"/>
      <c r="T70" s="30"/>
      <c r="U70" s="30"/>
      <c r="V70" s="33"/>
    </row>
    <row r="71" spans="1:22" x14ac:dyDescent="0.4">
      <c r="A71" s="415"/>
      <c r="B71" s="136" t="s">
        <v>331</v>
      </c>
      <c r="C71" s="356" t="s">
        <v>332</v>
      </c>
      <c r="D71" s="137">
        <v>57</v>
      </c>
      <c r="E71" s="107"/>
      <c r="F71" s="108">
        <v>0.6791666666666667</v>
      </c>
      <c r="G71" s="109"/>
      <c r="H71" s="110">
        <v>0.6875</v>
      </c>
      <c r="I71" s="110"/>
      <c r="J71" s="108"/>
      <c r="K71" s="111">
        <v>0.69374999999999998</v>
      </c>
      <c r="L71" s="112">
        <v>0.6958333333333333</v>
      </c>
      <c r="M71" s="113">
        <v>0.7</v>
      </c>
      <c r="N71" s="32"/>
      <c r="O71" s="29"/>
      <c r="P71" s="30"/>
      <c r="Q71" s="30"/>
      <c r="R71" s="30"/>
      <c r="S71" s="30"/>
      <c r="T71" s="30"/>
      <c r="U71" s="30"/>
      <c r="V71" s="33"/>
    </row>
    <row r="72" spans="1:22" x14ac:dyDescent="0.4">
      <c r="A72" s="415"/>
      <c r="B72" s="165" t="s">
        <v>335</v>
      </c>
      <c r="C72" s="355" t="s">
        <v>336</v>
      </c>
      <c r="D72" s="133">
        <v>58</v>
      </c>
      <c r="E72" s="107">
        <v>0.68333333333333335</v>
      </c>
      <c r="F72" s="108"/>
      <c r="G72" s="109"/>
      <c r="H72" s="110"/>
      <c r="I72" s="110">
        <v>0.69166666666666665</v>
      </c>
      <c r="J72" s="108"/>
      <c r="K72" s="111">
        <v>0.69791666666666663</v>
      </c>
      <c r="L72" s="112">
        <v>0.7</v>
      </c>
      <c r="M72" s="113">
        <v>0.70416666666666672</v>
      </c>
      <c r="N72" s="32"/>
      <c r="O72" s="29"/>
      <c r="P72" s="30"/>
      <c r="Q72" s="30"/>
      <c r="R72" s="30"/>
      <c r="S72" s="30"/>
      <c r="T72" s="30"/>
      <c r="U72" s="30"/>
      <c r="V72" s="33"/>
    </row>
    <row r="73" spans="1:22" x14ac:dyDescent="0.4">
      <c r="A73" s="415"/>
      <c r="B73" s="148" t="s">
        <v>237</v>
      </c>
      <c r="C73" s="355" t="s">
        <v>238</v>
      </c>
      <c r="D73" s="137">
        <v>59</v>
      </c>
      <c r="E73" s="107"/>
      <c r="F73" s="108">
        <v>0.6875</v>
      </c>
      <c r="G73" s="109"/>
      <c r="H73" s="110"/>
      <c r="I73" s="110"/>
      <c r="J73" s="108">
        <v>0.6958333333333333</v>
      </c>
      <c r="K73" s="111">
        <v>0.70208333333333328</v>
      </c>
      <c r="L73" s="112">
        <v>0.70416666666666672</v>
      </c>
      <c r="M73" s="113">
        <v>0.70833333333333337</v>
      </c>
      <c r="N73" s="32"/>
      <c r="O73" s="29"/>
      <c r="P73" s="30"/>
      <c r="Q73" s="30"/>
      <c r="R73" s="30"/>
      <c r="S73" s="30"/>
      <c r="T73" s="30"/>
      <c r="U73" s="30"/>
      <c r="V73" s="33"/>
    </row>
    <row r="74" spans="1:22" x14ac:dyDescent="0.4">
      <c r="A74" s="415"/>
      <c r="B74" s="134" t="s">
        <v>239</v>
      </c>
      <c r="C74" s="356" t="s">
        <v>240</v>
      </c>
      <c r="D74" s="133">
        <v>60</v>
      </c>
      <c r="E74" s="107">
        <v>0.69166666666666665</v>
      </c>
      <c r="F74" s="108"/>
      <c r="G74" s="109">
        <v>0.7</v>
      </c>
      <c r="H74" s="110"/>
      <c r="I74" s="110"/>
      <c r="J74" s="108"/>
      <c r="K74" s="111">
        <v>0.70625000000000004</v>
      </c>
      <c r="L74" s="112">
        <v>0.70833333333333337</v>
      </c>
      <c r="M74" s="113">
        <v>0.71250000000000002</v>
      </c>
      <c r="N74" s="32"/>
      <c r="O74" s="29"/>
      <c r="P74" s="30"/>
      <c r="Q74" s="30"/>
      <c r="R74" s="30"/>
      <c r="S74" s="30"/>
      <c r="T74" s="30"/>
      <c r="U74" s="30"/>
      <c r="V74" s="33"/>
    </row>
    <row r="75" spans="1:22" x14ac:dyDescent="0.4">
      <c r="A75" s="415"/>
      <c r="B75" s="148" t="s">
        <v>291</v>
      </c>
      <c r="C75" s="355" t="s">
        <v>292</v>
      </c>
      <c r="D75" s="137">
        <v>61</v>
      </c>
      <c r="E75" s="107"/>
      <c r="F75" s="108">
        <v>0.6958333333333333</v>
      </c>
      <c r="G75" s="109"/>
      <c r="H75" s="110">
        <v>0.70416666666666672</v>
      </c>
      <c r="I75" s="110"/>
      <c r="J75" s="108"/>
      <c r="K75" s="111">
        <v>0.71250000000000002</v>
      </c>
      <c r="L75" s="112">
        <v>0.71250000000000002</v>
      </c>
      <c r="M75" s="113">
        <v>0.71666666666666667</v>
      </c>
      <c r="N75" s="32"/>
      <c r="O75" s="29"/>
      <c r="P75" s="30"/>
      <c r="Q75" s="30"/>
      <c r="R75" s="30"/>
      <c r="S75" s="30"/>
      <c r="T75" s="30"/>
      <c r="U75" s="30"/>
      <c r="V75" s="33"/>
    </row>
    <row r="76" spans="1:22" x14ac:dyDescent="0.4">
      <c r="A76" s="415"/>
      <c r="B76" s="149" t="s">
        <v>351</v>
      </c>
      <c r="C76" s="355" t="s">
        <v>352</v>
      </c>
      <c r="D76" s="133">
        <v>62</v>
      </c>
      <c r="E76" s="107">
        <v>0.7</v>
      </c>
      <c r="F76" s="108"/>
      <c r="G76" s="109"/>
      <c r="H76" s="110"/>
      <c r="I76" s="110">
        <v>0.70833333333333337</v>
      </c>
      <c r="J76" s="108"/>
      <c r="K76" s="111">
        <v>0.71458333333333335</v>
      </c>
      <c r="L76" s="112">
        <v>0.71666666666666667</v>
      </c>
      <c r="M76" s="113">
        <v>0.72083333333333333</v>
      </c>
      <c r="N76" s="32"/>
      <c r="O76" s="29"/>
      <c r="P76" s="30"/>
      <c r="Q76" s="30"/>
      <c r="R76" s="30"/>
      <c r="S76" s="30"/>
      <c r="T76" s="30"/>
      <c r="U76" s="30"/>
      <c r="V76" s="33"/>
    </row>
    <row r="77" spans="1:22" x14ac:dyDescent="0.4">
      <c r="A77" s="415"/>
      <c r="B77" s="168" t="s">
        <v>373</v>
      </c>
      <c r="C77" s="356" t="s">
        <v>348</v>
      </c>
      <c r="D77" s="137">
        <v>63</v>
      </c>
      <c r="E77" s="107"/>
      <c r="F77" s="108">
        <v>0.70416666666666672</v>
      </c>
      <c r="G77" s="109"/>
      <c r="H77" s="110"/>
      <c r="I77" s="110"/>
      <c r="J77" s="108">
        <v>0.71250000000000002</v>
      </c>
      <c r="K77" s="111">
        <v>0.71458333333333335</v>
      </c>
      <c r="L77" s="112">
        <v>0.72083333333333333</v>
      </c>
      <c r="M77" s="113">
        <v>0.72499999999999998</v>
      </c>
      <c r="N77" s="32"/>
      <c r="O77" s="29"/>
      <c r="P77" s="30"/>
      <c r="Q77" s="30"/>
      <c r="R77" s="30"/>
      <c r="S77" s="30"/>
      <c r="T77" s="30"/>
      <c r="U77" s="30"/>
      <c r="V77" s="33"/>
    </row>
    <row r="78" spans="1:22" x14ac:dyDescent="0.4">
      <c r="A78" s="415"/>
      <c r="B78" s="134" t="s">
        <v>307</v>
      </c>
      <c r="C78" s="356" t="s">
        <v>308</v>
      </c>
      <c r="D78" s="133">
        <v>64</v>
      </c>
      <c r="E78" s="107">
        <v>0.70833333333333337</v>
      </c>
      <c r="F78" s="108"/>
      <c r="G78" s="109">
        <v>0.71666666666666667</v>
      </c>
      <c r="H78" s="110"/>
      <c r="I78" s="110"/>
      <c r="J78" s="108"/>
      <c r="K78" s="111">
        <v>0.72291666666666665</v>
      </c>
      <c r="L78" s="112">
        <v>0.72499999999999998</v>
      </c>
      <c r="M78" s="113">
        <v>0.72916666666666663</v>
      </c>
      <c r="N78" s="32"/>
      <c r="O78" s="29"/>
      <c r="P78" s="30"/>
      <c r="Q78" s="30"/>
      <c r="R78" s="30"/>
      <c r="S78" s="30"/>
      <c r="T78" s="30"/>
      <c r="U78" s="30"/>
      <c r="V78" s="33"/>
    </row>
    <row r="79" spans="1:22" ht="17.399999999999999" thickBot="1" x14ac:dyDescent="0.45">
      <c r="A79" s="415"/>
      <c r="B79" s="493" t="s">
        <v>265</v>
      </c>
      <c r="C79" s="376" t="s">
        <v>266</v>
      </c>
      <c r="D79" s="500">
        <v>65</v>
      </c>
      <c r="E79" s="107"/>
      <c r="F79" s="494">
        <v>0.71250000000000002</v>
      </c>
      <c r="G79" s="495"/>
      <c r="H79" s="496">
        <v>0.72083333333333333</v>
      </c>
      <c r="I79" s="496"/>
      <c r="J79" s="494"/>
      <c r="K79" s="497">
        <v>0.7270833333333333</v>
      </c>
      <c r="L79" s="498">
        <v>0.72916666666666663</v>
      </c>
      <c r="M79" s="499">
        <v>0.73333333333333328</v>
      </c>
      <c r="N79" s="32"/>
      <c r="O79" s="29"/>
      <c r="P79" s="30"/>
      <c r="Q79" s="30"/>
      <c r="R79" s="30"/>
      <c r="S79" s="30"/>
      <c r="T79" s="30"/>
      <c r="U79" s="30"/>
      <c r="V79" s="33"/>
    </row>
    <row r="80" spans="1:22" x14ac:dyDescent="0.4">
      <c r="A80" s="433" t="s">
        <v>387</v>
      </c>
      <c r="B80" s="434"/>
      <c r="C80" s="434"/>
      <c r="D80" s="434"/>
      <c r="E80" s="434"/>
      <c r="F80" s="434"/>
      <c r="G80" s="434"/>
      <c r="H80" s="434"/>
      <c r="I80" s="434"/>
      <c r="J80" s="434"/>
      <c r="K80" s="434"/>
      <c r="L80" s="434"/>
      <c r="M80" s="435"/>
      <c r="N80" s="32"/>
      <c r="O80" s="29" t="e">
        <f>P80-#REF!</f>
        <v>#REF!</v>
      </c>
      <c r="P80" s="30" t="e">
        <f>Q80-#REF!</f>
        <v>#REF!</v>
      </c>
      <c r="Q80" s="30" t="e">
        <f>+R80-#REF!</f>
        <v>#REF!</v>
      </c>
      <c r="R80" s="30" t="e">
        <f>+U80-#REF!</f>
        <v>#REF!</v>
      </c>
      <c r="S80" s="30"/>
      <c r="T80" s="30"/>
      <c r="U80" s="30" t="e">
        <f>+V80-#REF!</f>
        <v>#REF!</v>
      </c>
      <c r="V80" s="33" t="e">
        <f>#REF!+#REF!</f>
        <v>#REF!</v>
      </c>
    </row>
    <row r="81" spans="1:23" ht="15" customHeight="1" thickBot="1" x14ac:dyDescent="0.45">
      <c r="A81" s="436"/>
      <c r="B81" s="437"/>
      <c r="C81" s="437"/>
      <c r="D81" s="437"/>
      <c r="E81" s="437"/>
      <c r="F81" s="437"/>
      <c r="G81" s="437"/>
      <c r="H81" s="437"/>
      <c r="I81" s="437"/>
      <c r="J81" s="437"/>
      <c r="K81" s="437"/>
      <c r="L81" s="437"/>
      <c r="M81" s="438"/>
      <c r="N81" s="28"/>
      <c r="O81" s="29"/>
      <c r="P81" s="30"/>
      <c r="Q81" s="30"/>
      <c r="R81" s="30"/>
      <c r="S81" s="30"/>
      <c r="T81" s="30"/>
      <c r="U81" s="30"/>
      <c r="V81" s="36" t="s">
        <v>31</v>
      </c>
      <c r="W81" s="1" t="s">
        <v>32</v>
      </c>
    </row>
    <row r="82" spans="1:23" ht="16.8" hidden="1" customHeight="1" x14ac:dyDescent="0.4">
      <c r="A82" s="43"/>
      <c r="B82" s="8" t="s">
        <v>33</v>
      </c>
      <c r="C82" s="8"/>
      <c r="D82" s="9">
        <v>41</v>
      </c>
      <c r="E82" s="16" t="e">
        <f>F82-#REF!</f>
        <v>#REF!</v>
      </c>
      <c r="F82" s="17" t="e">
        <f>+#REF!-#REF!</f>
        <v>#REF!</v>
      </c>
      <c r="G82" s="17" t="e">
        <f>+K82-#REF!</f>
        <v>#REF!</v>
      </c>
      <c r="H82" s="17"/>
      <c r="I82" s="17"/>
      <c r="J82" s="17"/>
      <c r="K82" s="17" t="e">
        <f>+L82-#REF!</f>
        <v>#REF!</v>
      </c>
      <c r="L82" s="46" t="e">
        <f>+#REF!</f>
        <v>#REF!</v>
      </c>
      <c r="M82" s="19" t="e">
        <f>+L82+#REF!</f>
        <v>#REF!</v>
      </c>
      <c r="N82" s="32"/>
      <c r="O82" s="29" t="e">
        <f>P82-#REF!</f>
        <v>#REF!</v>
      </c>
      <c r="P82" s="30" t="e">
        <f>Q82-#REF!</f>
        <v>#REF!</v>
      </c>
      <c r="Q82" s="30" t="e">
        <f>+R82-#REF!</f>
        <v>#REF!</v>
      </c>
      <c r="R82" s="30" t="e">
        <f>+U82-#REF!</f>
        <v>#REF!</v>
      </c>
      <c r="S82" s="30"/>
      <c r="T82" s="30"/>
      <c r="U82" s="30" t="e">
        <f>+V82-#REF!</f>
        <v>#REF!</v>
      </c>
      <c r="V82" s="31" t="e">
        <f>#REF!+#REF!</f>
        <v>#REF!</v>
      </c>
    </row>
    <row r="83" spans="1:23" ht="16.8" hidden="1" customHeight="1" x14ac:dyDescent="0.4">
      <c r="A83" s="43"/>
      <c r="B83" s="8" t="s">
        <v>34</v>
      </c>
      <c r="C83" s="8"/>
      <c r="D83" s="9">
        <v>42</v>
      </c>
      <c r="E83" s="16" t="e">
        <f>#REF!-#REF!</f>
        <v>#REF!</v>
      </c>
      <c r="F83" s="17"/>
      <c r="G83" s="17" t="e">
        <f>+K83-#REF!</f>
        <v>#REF!</v>
      </c>
      <c r="H83" s="17"/>
      <c r="I83" s="17"/>
      <c r="J83" s="17"/>
      <c r="K83" s="17" t="e">
        <f>+L83-#REF!</f>
        <v>#REF!</v>
      </c>
      <c r="L83" s="18" t="e">
        <f t="shared" ref="L83:L94" si="1">+M82</f>
        <v>#REF!</v>
      </c>
      <c r="M83" s="19" t="e">
        <f>+L83+#REF!</f>
        <v>#REF!</v>
      </c>
      <c r="N83" s="28"/>
      <c r="O83" s="29" t="e">
        <f>P83-#REF!</f>
        <v>#REF!</v>
      </c>
      <c r="P83" s="30" t="e">
        <f>S83-#REF!</f>
        <v>#REF!</v>
      </c>
      <c r="Q83" s="30"/>
      <c r="R83" s="30"/>
      <c r="S83" s="30" t="e">
        <f>+T83-#REF!</f>
        <v>#REF!</v>
      </c>
      <c r="T83" s="30" t="e">
        <f>+U83-#REF!</f>
        <v>#REF!</v>
      </c>
      <c r="U83" s="30" t="e">
        <f>+V83-#REF!</f>
        <v>#REF!</v>
      </c>
      <c r="V83" s="33" t="e">
        <f>V82+#REF!</f>
        <v>#REF!</v>
      </c>
    </row>
    <row r="84" spans="1:23" ht="16.8" hidden="1" customHeight="1" x14ac:dyDescent="0.4">
      <c r="A84" s="43"/>
      <c r="B84" s="8" t="s">
        <v>35</v>
      </c>
      <c r="C84" s="8"/>
      <c r="D84" s="9">
        <v>43</v>
      </c>
      <c r="E84" s="16" t="e">
        <f>F84-#REF!</f>
        <v>#REF!</v>
      </c>
      <c r="F84" s="17" t="e">
        <f>+#REF!-#REF!</f>
        <v>#REF!</v>
      </c>
      <c r="G84" s="17" t="e">
        <f>+K84-#REF!</f>
        <v>#REF!</v>
      </c>
      <c r="H84" s="17"/>
      <c r="I84" s="17"/>
      <c r="J84" s="17"/>
      <c r="K84" s="17" t="e">
        <f>+L84-#REF!</f>
        <v>#REF!</v>
      </c>
      <c r="L84" s="18" t="e">
        <f t="shared" si="1"/>
        <v>#REF!</v>
      </c>
      <c r="M84" s="19" t="e">
        <f>+L84+#REF!</f>
        <v>#REF!</v>
      </c>
      <c r="N84" s="28"/>
      <c r="O84" s="29" t="e">
        <f>P84-#REF!</f>
        <v>#REF!</v>
      </c>
      <c r="P84" s="30" t="e">
        <f>Q84-#REF!</f>
        <v>#REF!</v>
      </c>
      <c r="Q84" s="30" t="e">
        <f>+R84-#REF!</f>
        <v>#REF!</v>
      </c>
      <c r="R84" s="30" t="e">
        <f>+U84-#REF!</f>
        <v>#REF!</v>
      </c>
      <c r="S84" s="30"/>
      <c r="T84" s="30"/>
      <c r="U84" s="30" t="e">
        <f>+V84-#REF!</f>
        <v>#REF!</v>
      </c>
      <c r="V84" s="33" t="e">
        <f>V83+#REF!</f>
        <v>#REF!</v>
      </c>
    </row>
    <row r="85" spans="1:23" ht="16.8" hidden="1" customHeight="1" x14ac:dyDescent="0.4">
      <c r="A85" s="43"/>
      <c r="B85" s="8" t="s">
        <v>36</v>
      </c>
      <c r="C85" s="8"/>
      <c r="D85" s="9">
        <v>44</v>
      </c>
      <c r="E85" s="16" t="e">
        <f>#REF!-#REF!</f>
        <v>#REF!</v>
      </c>
      <c r="F85" s="17"/>
      <c r="G85" s="17" t="e">
        <f>+K85-#REF!</f>
        <v>#REF!</v>
      </c>
      <c r="H85" s="17"/>
      <c r="I85" s="17"/>
      <c r="J85" s="17"/>
      <c r="K85" s="17" t="e">
        <f>+L85-#REF!</f>
        <v>#REF!</v>
      </c>
      <c r="L85" s="18" t="e">
        <f t="shared" si="1"/>
        <v>#REF!</v>
      </c>
      <c r="M85" s="19" t="e">
        <f>+L85+#REF!</f>
        <v>#REF!</v>
      </c>
      <c r="N85" s="28"/>
      <c r="O85" s="29" t="e">
        <f>P85-#REF!</f>
        <v>#REF!</v>
      </c>
      <c r="P85" s="30" t="e">
        <f>S85-#REF!</f>
        <v>#REF!</v>
      </c>
      <c r="Q85" s="30"/>
      <c r="R85" s="30"/>
      <c r="S85" s="30" t="e">
        <f>+T85-#REF!</f>
        <v>#REF!</v>
      </c>
      <c r="T85" s="30" t="e">
        <f>+U85-#REF!</f>
        <v>#REF!</v>
      </c>
      <c r="U85" s="30" t="e">
        <f>+V85-#REF!</f>
        <v>#REF!</v>
      </c>
      <c r="V85" s="33" t="e">
        <f>V84+#REF!</f>
        <v>#REF!</v>
      </c>
    </row>
    <row r="86" spans="1:23" ht="16.8" hidden="1" customHeight="1" x14ac:dyDescent="0.4">
      <c r="A86" s="43"/>
      <c r="B86" s="8" t="s">
        <v>37</v>
      </c>
      <c r="C86" s="8"/>
      <c r="D86" s="9">
        <v>45</v>
      </c>
      <c r="E86" s="16" t="e">
        <f>F86-#REF!</f>
        <v>#REF!</v>
      </c>
      <c r="F86" s="17" t="e">
        <f>+#REF!-#REF!</f>
        <v>#REF!</v>
      </c>
      <c r="G86" s="17" t="e">
        <f>+K86-#REF!</f>
        <v>#REF!</v>
      </c>
      <c r="H86" s="17"/>
      <c r="I86" s="17"/>
      <c r="J86" s="17"/>
      <c r="K86" s="17" t="e">
        <f>+L86-#REF!</f>
        <v>#REF!</v>
      </c>
      <c r="L86" s="18" t="e">
        <f t="shared" si="1"/>
        <v>#REF!</v>
      </c>
      <c r="M86" s="19" t="e">
        <f>+L86+#REF!</f>
        <v>#REF!</v>
      </c>
      <c r="N86" s="28"/>
      <c r="O86" s="29" t="e">
        <f>P86-#REF!</f>
        <v>#REF!</v>
      </c>
      <c r="P86" s="30" t="e">
        <f>Q86-#REF!</f>
        <v>#REF!</v>
      </c>
      <c r="Q86" s="30" t="e">
        <f>+R86-#REF!</f>
        <v>#REF!</v>
      </c>
      <c r="R86" s="30" t="e">
        <f>+U86-#REF!</f>
        <v>#REF!</v>
      </c>
      <c r="S86" s="30"/>
      <c r="T86" s="30"/>
      <c r="U86" s="30" t="e">
        <f>+V86-#REF!</f>
        <v>#REF!</v>
      </c>
      <c r="V86" s="33" t="e">
        <f>V85+#REF!</f>
        <v>#REF!</v>
      </c>
    </row>
    <row r="87" spans="1:23" ht="16.8" hidden="1" customHeight="1" x14ac:dyDescent="0.4">
      <c r="A87" s="43"/>
      <c r="B87" s="8" t="s">
        <v>38</v>
      </c>
      <c r="C87" s="8"/>
      <c r="D87" s="9">
        <v>46</v>
      </c>
      <c r="E87" s="16" t="e">
        <f>#REF!-#REF!</f>
        <v>#REF!</v>
      </c>
      <c r="F87" s="17"/>
      <c r="G87" s="17" t="e">
        <f>+K87-#REF!</f>
        <v>#REF!</v>
      </c>
      <c r="H87" s="17"/>
      <c r="I87" s="17"/>
      <c r="J87" s="17"/>
      <c r="K87" s="17" t="e">
        <f>+L87-#REF!</f>
        <v>#REF!</v>
      </c>
      <c r="L87" s="18" t="e">
        <f t="shared" si="1"/>
        <v>#REF!</v>
      </c>
      <c r="M87" s="19" t="e">
        <f>+L87+#REF!</f>
        <v>#REF!</v>
      </c>
      <c r="N87" s="28"/>
      <c r="O87" s="29" t="e">
        <f>P87-#REF!</f>
        <v>#REF!</v>
      </c>
      <c r="P87" s="30" t="e">
        <f>S87-#REF!</f>
        <v>#REF!</v>
      </c>
      <c r="Q87" s="30"/>
      <c r="R87" s="30"/>
      <c r="S87" s="30" t="e">
        <f>+T87-#REF!</f>
        <v>#REF!</v>
      </c>
      <c r="T87" s="30" t="e">
        <f>+U87-#REF!</f>
        <v>#REF!</v>
      </c>
      <c r="U87" s="30" t="e">
        <f>+V87-#REF!</f>
        <v>#REF!</v>
      </c>
      <c r="V87" s="33" t="e">
        <f>V86+#REF!</f>
        <v>#REF!</v>
      </c>
    </row>
    <row r="88" spans="1:23" ht="16.8" hidden="1" customHeight="1" x14ac:dyDescent="0.4">
      <c r="A88" s="43"/>
      <c r="B88" s="8" t="s">
        <v>39</v>
      </c>
      <c r="C88" s="8"/>
      <c r="D88" s="9">
        <v>47</v>
      </c>
      <c r="E88" s="16" t="e">
        <f>F88-#REF!</f>
        <v>#REF!</v>
      </c>
      <c r="F88" s="17" t="e">
        <f>+#REF!-#REF!</f>
        <v>#REF!</v>
      </c>
      <c r="G88" s="17" t="e">
        <f>+K88-#REF!</f>
        <v>#REF!</v>
      </c>
      <c r="H88" s="17"/>
      <c r="I88" s="17"/>
      <c r="J88" s="17"/>
      <c r="K88" s="17" t="e">
        <f>+L88-#REF!</f>
        <v>#REF!</v>
      </c>
      <c r="L88" s="18" t="e">
        <f t="shared" si="1"/>
        <v>#REF!</v>
      </c>
      <c r="M88" s="19" t="e">
        <f>+L88+#REF!</f>
        <v>#REF!</v>
      </c>
      <c r="N88" s="28"/>
      <c r="O88" s="29" t="e">
        <f>P88-#REF!</f>
        <v>#REF!</v>
      </c>
      <c r="P88" s="30" t="e">
        <f>Q88-#REF!</f>
        <v>#REF!</v>
      </c>
      <c r="Q88" s="30" t="e">
        <f>+R88-#REF!</f>
        <v>#REF!</v>
      </c>
      <c r="R88" s="30" t="e">
        <f>+U88-#REF!</f>
        <v>#REF!</v>
      </c>
      <c r="S88" s="30"/>
      <c r="T88" s="30"/>
      <c r="U88" s="30" t="e">
        <f>+V88-#REF!</f>
        <v>#REF!</v>
      </c>
      <c r="V88" s="33" t="e">
        <f>V87+#REF!</f>
        <v>#REF!</v>
      </c>
    </row>
    <row r="89" spans="1:23" ht="16.8" hidden="1" customHeight="1" x14ac:dyDescent="0.4">
      <c r="A89" s="43"/>
      <c r="B89" s="8" t="s">
        <v>40</v>
      </c>
      <c r="C89" s="8"/>
      <c r="D89" s="9">
        <v>48</v>
      </c>
      <c r="E89" s="16" t="e">
        <f>#REF!-#REF!</f>
        <v>#REF!</v>
      </c>
      <c r="F89" s="17"/>
      <c r="G89" s="17" t="e">
        <f>+K89-#REF!</f>
        <v>#REF!</v>
      </c>
      <c r="H89" s="17"/>
      <c r="I89" s="17"/>
      <c r="J89" s="17"/>
      <c r="K89" s="17" t="e">
        <f>+L89-#REF!</f>
        <v>#REF!</v>
      </c>
      <c r="L89" s="18" t="e">
        <f t="shared" si="1"/>
        <v>#REF!</v>
      </c>
      <c r="M89" s="19" t="e">
        <f>+L89+#REF!</f>
        <v>#REF!</v>
      </c>
      <c r="N89" s="28"/>
      <c r="O89" s="29" t="e">
        <f>P89-#REF!</f>
        <v>#REF!</v>
      </c>
      <c r="P89" s="30" t="e">
        <f>S89-#REF!</f>
        <v>#REF!</v>
      </c>
      <c r="Q89" s="30"/>
      <c r="R89" s="30"/>
      <c r="S89" s="30" t="e">
        <f>+T89-#REF!</f>
        <v>#REF!</v>
      </c>
      <c r="T89" s="30" t="e">
        <f>+U89-#REF!</f>
        <v>#REF!</v>
      </c>
      <c r="U89" s="30" t="e">
        <f>+V89-#REF!</f>
        <v>#REF!</v>
      </c>
      <c r="V89" s="33" t="e">
        <f>V88+#REF!</f>
        <v>#REF!</v>
      </c>
    </row>
    <row r="90" spans="1:23" ht="16.8" hidden="1" customHeight="1" x14ac:dyDescent="0.4">
      <c r="A90" s="43"/>
      <c r="B90" s="8" t="s">
        <v>41</v>
      </c>
      <c r="C90" s="8"/>
      <c r="D90" s="9">
        <v>49</v>
      </c>
      <c r="E90" s="16" t="e">
        <f>F90-#REF!</f>
        <v>#REF!</v>
      </c>
      <c r="F90" s="17" t="e">
        <f>+#REF!-#REF!</f>
        <v>#REF!</v>
      </c>
      <c r="G90" s="17" t="e">
        <f>+K90-#REF!</f>
        <v>#REF!</v>
      </c>
      <c r="H90" s="17"/>
      <c r="I90" s="17"/>
      <c r="J90" s="17"/>
      <c r="K90" s="17" t="e">
        <f>+L90-#REF!</f>
        <v>#REF!</v>
      </c>
      <c r="L90" s="18" t="e">
        <f t="shared" si="1"/>
        <v>#REF!</v>
      </c>
      <c r="M90" s="19" t="e">
        <f>+L90+#REF!</f>
        <v>#REF!</v>
      </c>
      <c r="N90" s="28"/>
      <c r="O90" s="29" t="e">
        <f>P90-#REF!</f>
        <v>#REF!</v>
      </c>
      <c r="P90" s="30" t="e">
        <f>Q90-#REF!</f>
        <v>#REF!</v>
      </c>
      <c r="Q90" s="30" t="e">
        <f>+R90-#REF!</f>
        <v>#REF!</v>
      </c>
      <c r="R90" s="30" t="e">
        <f>+U90-#REF!</f>
        <v>#REF!</v>
      </c>
      <c r="S90" s="30"/>
      <c r="T90" s="30"/>
      <c r="U90" s="30" t="e">
        <f>+V90-#REF!</f>
        <v>#REF!</v>
      </c>
      <c r="V90" s="33" t="e">
        <f>V89+#REF!</f>
        <v>#REF!</v>
      </c>
    </row>
    <row r="91" spans="1:23" ht="16.8" hidden="1" customHeight="1" x14ac:dyDescent="0.4">
      <c r="A91" s="43"/>
      <c r="B91" s="8" t="s">
        <v>42</v>
      </c>
      <c r="C91" s="8"/>
      <c r="D91" s="9">
        <v>50</v>
      </c>
      <c r="E91" s="16" t="e">
        <f>#REF!-#REF!</f>
        <v>#REF!</v>
      </c>
      <c r="F91" s="17"/>
      <c r="G91" s="17" t="e">
        <f>+K91-#REF!</f>
        <v>#REF!</v>
      </c>
      <c r="H91" s="17"/>
      <c r="I91" s="17"/>
      <c r="J91" s="17"/>
      <c r="K91" s="17" t="e">
        <f>+L91-#REF!</f>
        <v>#REF!</v>
      </c>
      <c r="L91" s="18" t="e">
        <f t="shared" si="1"/>
        <v>#REF!</v>
      </c>
      <c r="M91" s="19" t="e">
        <f>+L91+#REF!</f>
        <v>#REF!</v>
      </c>
      <c r="N91" s="28"/>
      <c r="O91" s="29" t="e">
        <f>P91-#REF!</f>
        <v>#REF!</v>
      </c>
      <c r="P91" s="30" t="e">
        <f>S91-#REF!</f>
        <v>#REF!</v>
      </c>
      <c r="Q91" s="30"/>
      <c r="R91" s="30"/>
      <c r="S91" s="30" t="e">
        <f>+T91-#REF!</f>
        <v>#REF!</v>
      </c>
      <c r="T91" s="30" t="e">
        <f>+U91-#REF!</f>
        <v>#REF!</v>
      </c>
      <c r="U91" s="30" t="e">
        <f>+V91-#REF!</f>
        <v>#REF!</v>
      </c>
      <c r="V91" s="33" t="e">
        <f>V90+#REF!</f>
        <v>#REF!</v>
      </c>
    </row>
    <row r="92" spans="1:23" ht="16.8" hidden="1" customHeight="1" x14ac:dyDescent="0.4">
      <c r="A92" s="43"/>
      <c r="B92" s="8" t="s">
        <v>43</v>
      </c>
      <c r="C92" s="8"/>
      <c r="D92" s="9">
        <v>51</v>
      </c>
      <c r="E92" s="16" t="e">
        <f>F92-#REF!</f>
        <v>#REF!</v>
      </c>
      <c r="F92" s="17" t="e">
        <f>+#REF!-#REF!</f>
        <v>#REF!</v>
      </c>
      <c r="G92" s="17" t="e">
        <f>+K92-#REF!</f>
        <v>#REF!</v>
      </c>
      <c r="H92" s="17"/>
      <c r="I92" s="17"/>
      <c r="J92" s="17"/>
      <c r="K92" s="17" t="e">
        <f>+L92-#REF!</f>
        <v>#REF!</v>
      </c>
      <c r="L92" s="18" t="e">
        <f t="shared" si="1"/>
        <v>#REF!</v>
      </c>
      <c r="M92" s="19" t="e">
        <f>+L92+#REF!</f>
        <v>#REF!</v>
      </c>
      <c r="N92" s="28"/>
      <c r="O92" s="29" t="e">
        <f>P92-#REF!</f>
        <v>#REF!</v>
      </c>
      <c r="P92" s="30" t="e">
        <f>Q92-#REF!</f>
        <v>#REF!</v>
      </c>
      <c r="Q92" s="30" t="e">
        <f>+R92-#REF!</f>
        <v>#REF!</v>
      </c>
      <c r="R92" s="30" t="e">
        <f>+U92-#REF!</f>
        <v>#REF!</v>
      </c>
      <c r="S92" s="30"/>
      <c r="T92" s="30"/>
      <c r="U92" s="30" t="e">
        <f>+V92-#REF!</f>
        <v>#REF!</v>
      </c>
      <c r="V92" s="33" t="e">
        <f>V91+#REF!</f>
        <v>#REF!</v>
      </c>
    </row>
    <row r="93" spans="1:23" ht="16.8" hidden="1" customHeight="1" x14ac:dyDescent="0.4">
      <c r="A93" s="43"/>
      <c r="B93" s="8" t="s">
        <v>44</v>
      </c>
      <c r="C93" s="8"/>
      <c r="D93" s="9">
        <v>52</v>
      </c>
      <c r="E93" s="16" t="e">
        <f>#REF!-#REF!</f>
        <v>#REF!</v>
      </c>
      <c r="F93" s="17"/>
      <c r="G93" s="17" t="e">
        <f>+K93-#REF!</f>
        <v>#REF!</v>
      </c>
      <c r="H93" s="17"/>
      <c r="I93" s="17"/>
      <c r="J93" s="17"/>
      <c r="K93" s="17" t="e">
        <f>+L93-#REF!</f>
        <v>#REF!</v>
      </c>
      <c r="L93" s="18" t="e">
        <f t="shared" si="1"/>
        <v>#REF!</v>
      </c>
      <c r="M93" s="19" t="e">
        <f>+L93+#REF!</f>
        <v>#REF!</v>
      </c>
      <c r="N93" s="32"/>
      <c r="O93" s="29" t="e">
        <f>P93-#REF!</f>
        <v>#REF!</v>
      </c>
      <c r="P93" s="30" t="e">
        <f>S93-#REF!</f>
        <v>#REF!</v>
      </c>
      <c r="Q93" s="30"/>
      <c r="R93" s="30"/>
      <c r="S93" s="30" t="e">
        <f>+T93-#REF!</f>
        <v>#REF!</v>
      </c>
      <c r="T93" s="30" t="e">
        <f>+U93-#REF!</f>
        <v>#REF!</v>
      </c>
      <c r="U93" s="30" t="e">
        <f>+V93-#REF!</f>
        <v>#REF!</v>
      </c>
      <c r="V93" s="33" t="e">
        <f>V92+#REF!</f>
        <v>#REF!</v>
      </c>
    </row>
    <row r="94" spans="1:23" ht="16.8" hidden="1" customHeight="1" x14ac:dyDescent="0.4">
      <c r="A94" s="43"/>
      <c r="B94" s="8" t="s">
        <v>45</v>
      </c>
      <c r="C94" s="8"/>
      <c r="D94" s="9">
        <v>53</v>
      </c>
      <c r="E94" s="16" t="e">
        <f>F94-#REF!</f>
        <v>#REF!</v>
      </c>
      <c r="F94" s="17" t="e">
        <f>+#REF!-#REF!</f>
        <v>#REF!</v>
      </c>
      <c r="G94" s="17" t="e">
        <f>+K94-#REF!</f>
        <v>#REF!</v>
      </c>
      <c r="H94" s="17"/>
      <c r="I94" s="17"/>
      <c r="J94" s="17"/>
      <c r="K94" s="17" t="e">
        <f>+L94-#REF!</f>
        <v>#REF!</v>
      </c>
      <c r="L94" s="18" t="e">
        <f t="shared" si="1"/>
        <v>#REF!</v>
      </c>
      <c r="M94" s="19" t="e">
        <f>+L94+#REF!</f>
        <v>#REF!</v>
      </c>
      <c r="N94" s="32"/>
      <c r="O94" s="29" t="e">
        <f>P94-#REF!</f>
        <v>#REF!</v>
      </c>
      <c r="P94" s="30" t="e">
        <f>Q94-#REF!</f>
        <v>#REF!</v>
      </c>
      <c r="Q94" s="30" t="e">
        <f>+R94-#REF!</f>
        <v>#REF!</v>
      </c>
      <c r="R94" s="30" t="e">
        <f>+U94-#REF!</f>
        <v>#REF!</v>
      </c>
      <c r="S94" s="30"/>
      <c r="T94" s="30"/>
      <c r="U94" s="30" t="e">
        <f>+V94-#REF!</f>
        <v>#REF!</v>
      </c>
      <c r="V94" s="33" t="e">
        <f>V93+#REF!</f>
        <v>#REF!</v>
      </c>
    </row>
    <row r="95" spans="1:23" ht="16.8" hidden="1" customHeight="1" x14ac:dyDescent="0.4">
      <c r="A95" s="43"/>
      <c r="D95" s="9">
        <v>54</v>
      </c>
      <c r="E95" s="10"/>
      <c r="F95" s="11"/>
      <c r="G95" s="11"/>
      <c r="H95" s="11"/>
      <c r="I95" s="11"/>
      <c r="J95" s="11"/>
      <c r="K95" s="11"/>
      <c r="L95" s="12"/>
      <c r="M95" s="13"/>
      <c r="N95" s="28"/>
      <c r="O95" s="29"/>
      <c r="P95" s="30"/>
      <c r="Q95" s="30"/>
      <c r="R95" s="30"/>
      <c r="S95" s="30"/>
      <c r="T95" s="30"/>
      <c r="U95" s="30"/>
      <c r="V95" s="36" t="s">
        <v>31</v>
      </c>
      <c r="W95" s="1" t="s">
        <v>32</v>
      </c>
    </row>
    <row r="96" spans="1:23" ht="16.8" hidden="1" customHeight="1" x14ac:dyDescent="0.4">
      <c r="A96" s="43"/>
      <c r="B96" s="15" t="s">
        <v>46</v>
      </c>
      <c r="C96" s="15"/>
      <c r="D96" s="9">
        <v>55</v>
      </c>
      <c r="E96" s="16" t="e">
        <f>#REF!-#REF!</f>
        <v>#REF!</v>
      </c>
      <c r="F96" s="17"/>
      <c r="G96" s="17" t="e">
        <f>+K96-#REF!</f>
        <v>#REF!</v>
      </c>
      <c r="H96" s="17"/>
      <c r="I96" s="17"/>
      <c r="J96" s="17"/>
      <c r="K96" s="17" t="e">
        <f>+L96-#REF!</f>
        <v>#REF!</v>
      </c>
      <c r="L96" s="18" t="e">
        <f>+M94</f>
        <v>#REF!</v>
      </c>
      <c r="M96" s="19" t="e">
        <f>+L96+#REF!</f>
        <v>#REF!</v>
      </c>
      <c r="N96" s="32"/>
      <c r="O96" s="29" t="e">
        <f>P96-#REF!</f>
        <v>#REF!</v>
      </c>
      <c r="P96" s="30" t="e">
        <f>S96-#REF!</f>
        <v>#REF!</v>
      </c>
      <c r="Q96" s="30"/>
      <c r="R96" s="30"/>
      <c r="S96" s="30" t="e">
        <f>+T96-#REF!</f>
        <v>#REF!</v>
      </c>
      <c r="T96" s="30" t="e">
        <f>+U96-#REF!</f>
        <v>#REF!</v>
      </c>
      <c r="U96" s="30" t="e">
        <f>+V96-#REF!</f>
        <v>#REF!</v>
      </c>
      <c r="V96" s="31" t="e">
        <f>V94+#REF!</f>
        <v>#REF!</v>
      </c>
    </row>
    <row r="97" spans="1:23" ht="16.8" hidden="1" customHeight="1" x14ac:dyDescent="0.4">
      <c r="A97" s="43"/>
      <c r="B97" s="8" t="s">
        <v>47</v>
      </c>
      <c r="C97" s="8"/>
      <c r="D97" s="9">
        <v>56</v>
      </c>
      <c r="E97" s="16" t="e">
        <f>F97-#REF!</f>
        <v>#REF!</v>
      </c>
      <c r="F97" s="17" t="e">
        <f>+#REF!-#REF!</f>
        <v>#REF!</v>
      </c>
      <c r="G97" s="17" t="e">
        <f>+K97-#REF!</f>
        <v>#REF!</v>
      </c>
      <c r="H97" s="17"/>
      <c r="I97" s="17"/>
      <c r="J97" s="17"/>
      <c r="K97" s="17" t="e">
        <f>+L97-#REF!</f>
        <v>#REF!</v>
      </c>
      <c r="L97" s="18" t="e">
        <f t="shared" ref="L97:L108" si="2">+M96</f>
        <v>#REF!</v>
      </c>
      <c r="M97" s="19" t="e">
        <f>+L97+#REF!</f>
        <v>#REF!</v>
      </c>
      <c r="N97" s="28"/>
      <c r="O97" s="29" t="e">
        <f>P97-#REF!</f>
        <v>#REF!</v>
      </c>
      <c r="P97" s="30" t="e">
        <f>Q97-#REF!</f>
        <v>#REF!</v>
      </c>
      <c r="Q97" s="30" t="e">
        <f>+R97-#REF!</f>
        <v>#REF!</v>
      </c>
      <c r="R97" s="30" t="e">
        <f>+U97-#REF!</f>
        <v>#REF!</v>
      </c>
      <c r="S97" s="30"/>
      <c r="T97" s="30"/>
      <c r="U97" s="30" t="e">
        <f>+V97-#REF!</f>
        <v>#REF!</v>
      </c>
      <c r="V97" s="33" t="e">
        <f>V96+#REF!</f>
        <v>#REF!</v>
      </c>
    </row>
    <row r="98" spans="1:23" ht="16.8" hidden="1" customHeight="1" x14ac:dyDescent="0.4">
      <c r="A98" s="43"/>
      <c r="B98" s="15" t="s">
        <v>48</v>
      </c>
      <c r="C98" s="15"/>
      <c r="D98" s="9">
        <v>57</v>
      </c>
      <c r="E98" s="16" t="e">
        <f>#REF!-#REF!</f>
        <v>#REF!</v>
      </c>
      <c r="F98" s="17"/>
      <c r="G98" s="17" t="e">
        <f>+K98-#REF!</f>
        <v>#REF!</v>
      </c>
      <c r="H98" s="17"/>
      <c r="I98" s="17"/>
      <c r="J98" s="17"/>
      <c r="K98" s="17" t="e">
        <f>+L98-#REF!</f>
        <v>#REF!</v>
      </c>
      <c r="L98" s="18" t="e">
        <f t="shared" si="2"/>
        <v>#REF!</v>
      </c>
      <c r="M98" s="19" t="e">
        <f>+L98+#REF!</f>
        <v>#REF!</v>
      </c>
      <c r="N98" s="28"/>
      <c r="O98" s="29" t="e">
        <f>P98-#REF!</f>
        <v>#REF!</v>
      </c>
      <c r="P98" s="30" t="e">
        <f>S98-#REF!</f>
        <v>#REF!</v>
      </c>
      <c r="Q98" s="30"/>
      <c r="R98" s="30"/>
      <c r="S98" s="30" t="e">
        <f>+T98-#REF!</f>
        <v>#REF!</v>
      </c>
      <c r="T98" s="30" t="e">
        <f>+U98-#REF!</f>
        <v>#REF!</v>
      </c>
      <c r="U98" s="30" t="e">
        <f>+V98-#REF!</f>
        <v>#REF!</v>
      </c>
      <c r="V98" s="33" t="e">
        <f>V97+#REF!</f>
        <v>#REF!</v>
      </c>
    </row>
    <row r="99" spans="1:23" ht="16.8" hidden="1" customHeight="1" x14ac:dyDescent="0.4">
      <c r="A99" s="43"/>
      <c r="B99" s="8" t="s">
        <v>49</v>
      </c>
      <c r="C99" s="8"/>
      <c r="D99" s="9">
        <v>58</v>
      </c>
      <c r="E99" s="16" t="e">
        <f>F99-#REF!</f>
        <v>#REF!</v>
      </c>
      <c r="F99" s="17" t="e">
        <f>+#REF!-#REF!</f>
        <v>#REF!</v>
      </c>
      <c r="G99" s="17" t="e">
        <f>+K99-#REF!</f>
        <v>#REF!</v>
      </c>
      <c r="H99" s="17"/>
      <c r="I99" s="17"/>
      <c r="J99" s="17"/>
      <c r="K99" s="17" t="e">
        <f>+L99-#REF!</f>
        <v>#REF!</v>
      </c>
      <c r="L99" s="18" t="e">
        <f t="shared" si="2"/>
        <v>#REF!</v>
      </c>
      <c r="M99" s="19" t="e">
        <f>+L99+#REF!</f>
        <v>#REF!</v>
      </c>
      <c r="N99" s="28"/>
      <c r="O99" s="29" t="e">
        <f>P99-#REF!</f>
        <v>#REF!</v>
      </c>
      <c r="P99" s="30" t="e">
        <f>Q99-#REF!</f>
        <v>#REF!</v>
      </c>
      <c r="Q99" s="30" t="e">
        <f>+R99-#REF!</f>
        <v>#REF!</v>
      </c>
      <c r="R99" s="30" t="e">
        <f>+U99-#REF!</f>
        <v>#REF!</v>
      </c>
      <c r="S99" s="30"/>
      <c r="T99" s="30"/>
      <c r="U99" s="30" t="e">
        <f>+V99-#REF!</f>
        <v>#REF!</v>
      </c>
      <c r="V99" s="33" t="e">
        <f>V98+#REF!</f>
        <v>#REF!</v>
      </c>
    </row>
    <row r="100" spans="1:23" ht="16.8" hidden="1" customHeight="1" x14ac:dyDescent="0.4">
      <c r="A100" s="43"/>
      <c r="B100" s="15" t="s">
        <v>50</v>
      </c>
      <c r="C100" s="15"/>
      <c r="D100" s="9">
        <v>59</v>
      </c>
      <c r="E100" s="16" t="e">
        <f>#REF!-#REF!</f>
        <v>#REF!</v>
      </c>
      <c r="F100" s="17"/>
      <c r="G100" s="17" t="e">
        <f>+K100-#REF!</f>
        <v>#REF!</v>
      </c>
      <c r="H100" s="17"/>
      <c r="I100" s="17"/>
      <c r="J100" s="17"/>
      <c r="K100" s="17" t="e">
        <f>+L100-#REF!</f>
        <v>#REF!</v>
      </c>
      <c r="L100" s="18" t="e">
        <f t="shared" si="2"/>
        <v>#REF!</v>
      </c>
      <c r="M100" s="19" t="e">
        <f>+L100+#REF!</f>
        <v>#REF!</v>
      </c>
      <c r="N100" s="28"/>
      <c r="O100" s="29" t="e">
        <f>P100-#REF!</f>
        <v>#REF!</v>
      </c>
      <c r="P100" s="30" t="e">
        <f>S100-#REF!</f>
        <v>#REF!</v>
      </c>
      <c r="Q100" s="30"/>
      <c r="R100" s="30"/>
      <c r="S100" s="30" t="e">
        <f>+T100-#REF!</f>
        <v>#REF!</v>
      </c>
      <c r="T100" s="30" t="e">
        <f>+U100-#REF!</f>
        <v>#REF!</v>
      </c>
      <c r="U100" s="30" t="e">
        <f>+V100-#REF!</f>
        <v>#REF!</v>
      </c>
      <c r="V100" s="33" t="e">
        <f>V99+#REF!</f>
        <v>#REF!</v>
      </c>
    </row>
    <row r="101" spans="1:23" ht="16.8" hidden="1" customHeight="1" x14ac:dyDescent="0.4">
      <c r="A101" s="43"/>
      <c r="B101" s="8" t="s">
        <v>51</v>
      </c>
      <c r="C101" s="8"/>
      <c r="D101" s="9">
        <v>60</v>
      </c>
      <c r="E101" s="16" t="e">
        <f>F101-#REF!</f>
        <v>#REF!</v>
      </c>
      <c r="F101" s="17" t="e">
        <f>+#REF!-#REF!</f>
        <v>#REF!</v>
      </c>
      <c r="G101" s="17" t="e">
        <f>+K101-#REF!</f>
        <v>#REF!</v>
      </c>
      <c r="H101" s="17"/>
      <c r="I101" s="17"/>
      <c r="J101" s="17"/>
      <c r="K101" s="17" t="e">
        <f>+L101-#REF!</f>
        <v>#REF!</v>
      </c>
      <c r="L101" s="18" t="e">
        <f t="shared" si="2"/>
        <v>#REF!</v>
      </c>
      <c r="M101" s="19" t="e">
        <f>+L101+#REF!</f>
        <v>#REF!</v>
      </c>
      <c r="N101" s="28"/>
      <c r="O101" s="29" t="e">
        <f>P101-#REF!</f>
        <v>#REF!</v>
      </c>
      <c r="P101" s="30" t="e">
        <f>Q101-#REF!</f>
        <v>#REF!</v>
      </c>
      <c r="Q101" s="30" t="e">
        <f>+R101-#REF!</f>
        <v>#REF!</v>
      </c>
      <c r="R101" s="30" t="e">
        <f>+U101-#REF!</f>
        <v>#REF!</v>
      </c>
      <c r="S101" s="30"/>
      <c r="T101" s="30"/>
      <c r="U101" s="30" t="e">
        <f>+V101-#REF!</f>
        <v>#REF!</v>
      </c>
      <c r="V101" s="33" t="e">
        <f>V100+#REF!</f>
        <v>#REF!</v>
      </c>
    </row>
    <row r="102" spans="1:23" ht="16.8" hidden="1" customHeight="1" x14ac:dyDescent="0.4">
      <c r="A102" s="43"/>
      <c r="B102" s="15" t="s">
        <v>52</v>
      </c>
      <c r="C102" s="15"/>
      <c r="D102" s="9">
        <v>61</v>
      </c>
      <c r="E102" s="16" t="e">
        <f>#REF!-#REF!</f>
        <v>#REF!</v>
      </c>
      <c r="F102" s="17"/>
      <c r="G102" s="17" t="e">
        <f>+K102-#REF!</f>
        <v>#REF!</v>
      </c>
      <c r="H102" s="17"/>
      <c r="I102" s="17"/>
      <c r="J102" s="17"/>
      <c r="K102" s="17" t="e">
        <f>+L102-#REF!</f>
        <v>#REF!</v>
      </c>
      <c r="L102" s="18" t="e">
        <f t="shared" si="2"/>
        <v>#REF!</v>
      </c>
      <c r="M102" s="19" t="e">
        <f>+L102+#REF!</f>
        <v>#REF!</v>
      </c>
      <c r="N102" s="28"/>
      <c r="O102" s="29" t="e">
        <f>P102-#REF!</f>
        <v>#REF!</v>
      </c>
      <c r="P102" s="30" t="e">
        <f>S102-#REF!</f>
        <v>#REF!</v>
      </c>
      <c r="Q102" s="30"/>
      <c r="R102" s="30"/>
      <c r="S102" s="30" t="e">
        <f>+T102-#REF!</f>
        <v>#REF!</v>
      </c>
      <c r="T102" s="30" t="e">
        <f>+U102-#REF!</f>
        <v>#REF!</v>
      </c>
      <c r="U102" s="30" t="e">
        <f>+V102-#REF!</f>
        <v>#REF!</v>
      </c>
      <c r="V102" s="33" t="e">
        <f>V101+#REF!</f>
        <v>#REF!</v>
      </c>
    </row>
    <row r="103" spans="1:23" ht="16.8" hidden="1" customHeight="1" x14ac:dyDescent="0.4">
      <c r="A103" s="43"/>
      <c r="B103" s="8" t="s">
        <v>53</v>
      </c>
      <c r="C103" s="8"/>
      <c r="D103" s="9">
        <v>62</v>
      </c>
      <c r="E103" s="16" t="e">
        <f>F103-#REF!</f>
        <v>#REF!</v>
      </c>
      <c r="F103" s="17" t="e">
        <f>+#REF!-#REF!</f>
        <v>#REF!</v>
      </c>
      <c r="G103" s="17" t="e">
        <f>+K103-#REF!</f>
        <v>#REF!</v>
      </c>
      <c r="H103" s="17"/>
      <c r="I103" s="17"/>
      <c r="J103" s="17"/>
      <c r="K103" s="17" t="e">
        <f>+L103-#REF!</f>
        <v>#REF!</v>
      </c>
      <c r="L103" s="18" t="e">
        <f t="shared" si="2"/>
        <v>#REF!</v>
      </c>
      <c r="M103" s="19" t="e">
        <f>+L103+#REF!</f>
        <v>#REF!</v>
      </c>
      <c r="N103" s="28"/>
      <c r="O103" s="29" t="e">
        <f>P103-#REF!</f>
        <v>#REF!</v>
      </c>
      <c r="P103" s="30" t="e">
        <f>Q103-#REF!</f>
        <v>#REF!</v>
      </c>
      <c r="Q103" s="30" t="e">
        <f>+R103-#REF!</f>
        <v>#REF!</v>
      </c>
      <c r="R103" s="30" t="e">
        <f>+U103-#REF!</f>
        <v>#REF!</v>
      </c>
      <c r="S103" s="30"/>
      <c r="T103" s="30"/>
      <c r="U103" s="30" t="e">
        <f>+V103-#REF!</f>
        <v>#REF!</v>
      </c>
      <c r="V103" s="33" t="e">
        <f>V102+#REF!</f>
        <v>#REF!</v>
      </c>
    </row>
    <row r="104" spans="1:23" ht="16.8" hidden="1" customHeight="1" x14ac:dyDescent="0.4">
      <c r="A104" s="43"/>
      <c r="B104" s="15" t="s">
        <v>54</v>
      </c>
      <c r="C104" s="15"/>
      <c r="D104" s="9">
        <v>63</v>
      </c>
      <c r="E104" s="16" t="e">
        <f>#REF!-#REF!</f>
        <v>#REF!</v>
      </c>
      <c r="F104" s="17"/>
      <c r="G104" s="17" t="e">
        <f>+K104-#REF!</f>
        <v>#REF!</v>
      </c>
      <c r="H104" s="17"/>
      <c r="I104" s="17"/>
      <c r="J104" s="17"/>
      <c r="K104" s="17" t="e">
        <f>+L104-#REF!</f>
        <v>#REF!</v>
      </c>
      <c r="L104" s="18" t="e">
        <f t="shared" si="2"/>
        <v>#REF!</v>
      </c>
      <c r="M104" s="19" t="e">
        <f>+L104+#REF!</f>
        <v>#REF!</v>
      </c>
      <c r="N104" s="28"/>
      <c r="O104" s="29" t="e">
        <f>P104-#REF!</f>
        <v>#REF!</v>
      </c>
      <c r="P104" s="30" t="e">
        <f>S104-#REF!</f>
        <v>#REF!</v>
      </c>
      <c r="Q104" s="30"/>
      <c r="R104" s="30"/>
      <c r="S104" s="30" t="e">
        <f>+T104-#REF!</f>
        <v>#REF!</v>
      </c>
      <c r="T104" s="30" t="e">
        <f>+U104-#REF!</f>
        <v>#REF!</v>
      </c>
      <c r="U104" s="30" t="e">
        <f>+V104-#REF!</f>
        <v>#REF!</v>
      </c>
      <c r="V104" s="33" t="e">
        <f>V103+#REF!</f>
        <v>#REF!</v>
      </c>
    </row>
    <row r="105" spans="1:23" ht="16.8" hidden="1" customHeight="1" x14ac:dyDescent="0.4">
      <c r="A105" s="43"/>
      <c r="B105" s="8" t="s">
        <v>55</v>
      </c>
      <c r="C105" s="8"/>
      <c r="D105" s="9">
        <v>64</v>
      </c>
      <c r="E105" s="16" t="e">
        <f>F105-#REF!</f>
        <v>#REF!</v>
      </c>
      <c r="F105" s="17" t="e">
        <f>+#REF!-#REF!</f>
        <v>#REF!</v>
      </c>
      <c r="G105" s="17" t="e">
        <f>+K105-#REF!</f>
        <v>#REF!</v>
      </c>
      <c r="H105" s="17"/>
      <c r="I105" s="17"/>
      <c r="J105" s="17"/>
      <c r="K105" s="17" t="e">
        <f>+L105-#REF!</f>
        <v>#REF!</v>
      </c>
      <c r="L105" s="18" t="e">
        <f t="shared" si="2"/>
        <v>#REF!</v>
      </c>
      <c r="M105" s="19" t="e">
        <f>+L105+#REF!</f>
        <v>#REF!</v>
      </c>
      <c r="N105" s="28"/>
      <c r="O105" s="29" t="e">
        <f>P105-#REF!</f>
        <v>#REF!</v>
      </c>
      <c r="P105" s="30" t="e">
        <f>Q105-#REF!</f>
        <v>#REF!</v>
      </c>
      <c r="Q105" s="30" t="e">
        <f>+R105-#REF!</f>
        <v>#REF!</v>
      </c>
      <c r="R105" s="30" t="e">
        <f>+U105-#REF!</f>
        <v>#REF!</v>
      </c>
      <c r="S105" s="30"/>
      <c r="T105" s="30"/>
      <c r="U105" s="30" t="e">
        <f>+V105-#REF!</f>
        <v>#REF!</v>
      </c>
      <c r="V105" s="33" t="e">
        <f>V104+#REF!</f>
        <v>#REF!</v>
      </c>
    </row>
    <row r="106" spans="1:23" ht="16.8" hidden="1" customHeight="1" x14ac:dyDescent="0.4">
      <c r="A106" s="43"/>
      <c r="B106" s="15" t="s">
        <v>56</v>
      </c>
      <c r="C106" s="15"/>
      <c r="D106" s="9">
        <v>65</v>
      </c>
      <c r="E106" s="16" t="e">
        <f>#REF!-#REF!</f>
        <v>#REF!</v>
      </c>
      <c r="F106" s="17"/>
      <c r="G106" s="17" t="e">
        <f>+K106-#REF!</f>
        <v>#REF!</v>
      </c>
      <c r="H106" s="17"/>
      <c r="I106" s="17"/>
      <c r="J106" s="17"/>
      <c r="K106" s="17" t="e">
        <f>+L106-#REF!</f>
        <v>#REF!</v>
      </c>
      <c r="L106" s="18" t="e">
        <f t="shared" si="2"/>
        <v>#REF!</v>
      </c>
      <c r="M106" s="19" t="e">
        <f>+L106+#REF!</f>
        <v>#REF!</v>
      </c>
      <c r="N106" s="28"/>
      <c r="O106" s="29" t="e">
        <f>P106-#REF!</f>
        <v>#REF!</v>
      </c>
      <c r="P106" s="30" t="e">
        <f>S106-#REF!</f>
        <v>#REF!</v>
      </c>
      <c r="Q106" s="30"/>
      <c r="R106" s="30"/>
      <c r="S106" s="30" t="e">
        <f>+T106-#REF!</f>
        <v>#REF!</v>
      </c>
      <c r="T106" s="30" t="e">
        <f>+U106-#REF!</f>
        <v>#REF!</v>
      </c>
      <c r="U106" s="30" t="e">
        <f>+V106-#REF!</f>
        <v>#REF!</v>
      </c>
      <c r="V106" s="33" t="e">
        <f>V105+#REF!</f>
        <v>#REF!</v>
      </c>
    </row>
    <row r="107" spans="1:23" ht="16.8" hidden="1" customHeight="1" x14ac:dyDescent="0.4">
      <c r="A107" s="43"/>
      <c r="B107" s="8" t="s">
        <v>57</v>
      </c>
      <c r="C107" s="8"/>
      <c r="D107" s="9">
        <v>66</v>
      </c>
      <c r="E107" s="16" t="e">
        <f>F107-#REF!</f>
        <v>#REF!</v>
      </c>
      <c r="F107" s="17" t="e">
        <f>+#REF!-#REF!</f>
        <v>#REF!</v>
      </c>
      <c r="G107" s="17" t="e">
        <f>+K107-#REF!</f>
        <v>#REF!</v>
      </c>
      <c r="H107" s="17"/>
      <c r="I107" s="17"/>
      <c r="J107" s="17"/>
      <c r="K107" s="17" t="e">
        <f>+L107-#REF!</f>
        <v>#REF!</v>
      </c>
      <c r="L107" s="18" t="e">
        <f t="shared" si="2"/>
        <v>#REF!</v>
      </c>
      <c r="M107" s="19" t="e">
        <f>+L107+#REF!</f>
        <v>#REF!</v>
      </c>
      <c r="N107" s="32"/>
      <c r="O107" s="29" t="e">
        <f>P107-#REF!</f>
        <v>#REF!</v>
      </c>
      <c r="P107" s="30" t="e">
        <f>Q107-#REF!</f>
        <v>#REF!</v>
      </c>
      <c r="Q107" s="30" t="e">
        <f>+R107-#REF!</f>
        <v>#REF!</v>
      </c>
      <c r="R107" s="30" t="e">
        <f>+U107-#REF!</f>
        <v>#REF!</v>
      </c>
      <c r="S107" s="30"/>
      <c r="T107" s="30"/>
      <c r="U107" s="30" t="e">
        <f>+V107-#REF!</f>
        <v>#REF!</v>
      </c>
      <c r="V107" s="33" t="e">
        <f>V106+#REF!</f>
        <v>#REF!</v>
      </c>
    </row>
    <row r="108" spans="1:23" ht="16.8" hidden="1" customHeight="1" x14ac:dyDescent="0.4">
      <c r="A108" s="43"/>
      <c r="B108" s="15" t="s">
        <v>58</v>
      </c>
      <c r="C108" s="15"/>
      <c r="D108" s="9">
        <v>67</v>
      </c>
      <c r="E108" s="16" t="e">
        <f>#REF!-#REF!</f>
        <v>#REF!</v>
      </c>
      <c r="F108" s="17"/>
      <c r="G108" s="17" t="e">
        <f>+K108-#REF!</f>
        <v>#REF!</v>
      </c>
      <c r="H108" s="17"/>
      <c r="I108" s="17"/>
      <c r="J108" s="17"/>
      <c r="K108" s="17" t="e">
        <f>+L108-#REF!</f>
        <v>#REF!</v>
      </c>
      <c r="L108" s="18" t="e">
        <f t="shared" si="2"/>
        <v>#REF!</v>
      </c>
      <c r="M108" s="19" t="e">
        <f>+L108+#REF!</f>
        <v>#REF!</v>
      </c>
      <c r="N108" s="32"/>
      <c r="O108" s="29"/>
      <c r="P108" s="30"/>
      <c r="Q108" s="30"/>
      <c r="R108" s="30"/>
      <c r="S108" s="30"/>
      <c r="T108" s="30"/>
      <c r="U108" s="30"/>
      <c r="V108" s="33"/>
    </row>
    <row r="109" spans="1:23" ht="16.5" hidden="1" customHeight="1" x14ac:dyDescent="0.4">
      <c r="A109" s="43"/>
      <c r="D109" s="9">
        <v>68</v>
      </c>
      <c r="E109" s="10"/>
      <c r="F109" s="11"/>
      <c r="G109" s="11"/>
      <c r="H109" s="11"/>
      <c r="I109" s="11"/>
      <c r="J109" s="11"/>
      <c r="K109" s="11"/>
      <c r="L109" s="12"/>
      <c r="M109" s="13"/>
      <c r="N109" s="28"/>
      <c r="O109" s="29"/>
      <c r="P109" s="30"/>
      <c r="Q109" s="30"/>
      <c r="R109" s="30"/>
      <c r="S109" s="30"/>
      <c r="T109" s="30"/>
      <c r="U109" s="30"/>
      <c r="V109" s="36" t="s">
        <v>59</v>
      </c>
      <c r="W109" s="20">
        <v>6.25E-2</v>
      </c>
    </row>
    <row r="110" spans="1:23" hidden="1" x14ac:dyDescent="0.4">
      <c r="D110" s="9">
        <v>69</v>
      </c>
      <c r="U110" s="5"/>
      <c r="V110" s="21"/>
    </row>
    <row r="111" spans="1:23" hidden="1" x14ac:dyDescent="0.4">
      <c r="D111" s="9">
        <v>70</v>
      </c>
    </row>
    <row r="112" spans="1:23" ht="21" thickBot="1" x14ac:dyDescent="0.5">
      <c r="B112" s="2"/>
      <c r="C112" s="23"/>
    </row>
    <row r="113" spans="2:22" ht="19.8" thickBot="1" x14ac:dyDescent="0.5">
      <c r="B113" s="448" t="s">
        <v>203</v>
      </c>
      <c r="C113" s="449"/>
      <c r="D113" s="449"/>
      <c r="E113" s="450"/>
      <c r="F113" s="22"/>
      <c r="G113" s="22"/>
      <c r="H113" s="22"/>
      <c r="I113" s="22"/>
      <c r="J113" s="22"/>
      <c r="K113" s="22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2:22" x14ac:dyDescent="0.4">
      <c r="B114" s="207" t="s">
        <v>206</v>
      </c>
      <c r="C114" s="451" t="s">
        <v>146</v>
      </c>
      <c r="D114" s="452"/>
      <c r="E114" s="453"/>
    </row>
    <row r="115" spans="2:22" x14ac:dyDescent="0.4">
      <c r="B115" s="454" t="s">
        <v>207</v>
      </c>
      <c r="C115" s="431" t="s">
        <v>139</v>
      </c>
      <c r="D115" s="432"/>
      <c r="E115" s="208"/>
      <c r="F115" s="22"/>
      <c r="G115" s="22"/>
      <c r="H115" s="22"/>
      <c r="I115" s="22"/>
      <c r="J115" s="22"/>
      <c r="K115" s="22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2:22" x14ac:dyDescent="0.4">
      <c r="B116" s="455"/>
      <c r="C116" s="431" t="s">
        <v>140</v>
      </c>
      <c r="D116" s="432"/>
      <c r="E116" s="208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2:22" x14ac:dyDescent="0.4">
      <c r="B117" s="454" t="s">
        <v>207</v>
      </c>
      <c r="C117" s="445" t="s">
        <v>357</v>
      </c>
      <c r="D117" s="446"/>
      <c r="E117" s="208"/>
    </row>
    <row r="118" spans="2:22" x14ac:dyDescent="0.4">
      <c r="B118" s="455"/>
      <c r="C118" s="445" t="s">
        <v>141</v>
      </c>
      <c r="D118" s="446"/>
      <c r="E118" s="208"/>
    </row>
    <row r="119" spans="2:22" x14ac:dyDescent="0.4">
      <c r="B119" s="209" t="s">
        <v>207</v>
      </c>
      <c r="C119" s="445" t="s">
        <v>144</v>
      </c>
      <c r="D119" s="446"/>
      <c r="E119" s="208"/>
    </row>
    <row r="121" spans="2:22" ht="23.4" x14ac:dyDescent="0.45">
      <c r="B121" s="447" t="s">
        <v>359</v>
      </c>
      <c r="C121" s="447"/>
      <c r="D121" s="447"/>
      <c r="E121" s="447"/>
    </row>
  </sheetData>
  <mergeCells count="27">
    <mergeCell ref="C119:D119"/>
    <mergeCell ref="B121:E121"/>
    <mergeCell ref="B61:M61"/>
    <mergeCell ref="B62:D62"/>
    <mergeCell ref="B113:E113"/>
    <mergeCell ref="C114:E114"/>
    <mergeCell ref="B115:B116"/>
    <mergeCell ref="C117:D117"/>
    <mergeCell ref="C118:D118"/>
    <mergeCell ref="B117:B118"/>
    <mergeCell ref="A34:M34"/>
    <mergeCell ref="A43:M43"/>
    <mergeCell ref="C116:D116"/>
    <mergeCell ref="A80:M81"/>
    <mergeCell ref="C115:D115"/>
    <mergeCell ref="A44:A79"/>
    <mergeCell ref="B44:D44"/>
    <mergeCell ref="B35:D35"/>
    <mergeCell ref="A35:A42"/>
    <mergeCell ref="B16:D16"/>
    <mergeCell ref="A16:A33"/>
    <mergeCell ref="A6:A14"/>
    <mergeCell ref="B15:M15"/>
    <mergeCell ref="B1:V1"/>
    <mergeCell ref="E3:M3"/>
    <mergeCell ref="O3:V3"/>
    <mergeCell ref="B5:D5"/>
  </mergeCells>
  <conditionalFormatting sqref="V9:V11 V82 V96">
    <cfRule type="cellIs" dxfId="0" priority="1" operator="lessThan">
      <formula>#REF!</formula>
    </cfRule>
  </conditionalFormatting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0f1373-f794-4c11-8227-6c55b429bbbc">
      <Terms xmlns="http://schemas.microsoft.com/office/infopath/2007/PartnerControls"/>
    </lcf76f155ced4ddcb4097134ff3c332f>
    <TaxCatchAll xmlns="d4fe429b-4cc4-4d2c-8021-89759d1650f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15C84B942AF044CBF893B269E76AA2E" ma:contentTypeVersion="12" ma:contentTypeDescription="Criar um novo documento." ma:contentTypeScope="" ma:versionID="550c1470bc4d71b443044cc4ca646f71">
  <xsd:schema xmlns:xsd="http://www.w3.org/2001/XMLSchema" xmlns:xs="http://www.w3.org/2001/XMLSchema" xmlns:p="http://schemas.microsoft.com/office/2006/metadata/properties" xmlns:ns2="090f1373-f794-4c11-8227-6c55b429bbbc" xmlns:ns3="d4fe429b-4cc4-4d2c-8021-89759d1650f3" targetNamespace="http://schemas.microsoft.com/office/2006/metadata/properties" ma:root="true" ma:fieldsID="bf6af74bb127b18a5d9a1c909d3b5895" ns2:_="" ns3:_="">
    <xsd:import namespace="090f1373-f794-4c11-8227-6c55b429bbbc"/>
    <xsd:import namespace="d4fe429b-4cc4-4d2c-8021-89759d1650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0f1373-f794-4c11-8227-6c55b429bb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m" ma:readOnly="false" ma:fieldId="{5cf76f15-5ced-4ddc-b409-7134ff3c332f}" ma:taxonomyMulti="true" ma:sspId="52e29662-d56f-47fb-82cc-d1c1e85eae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e429b-4cc4-4d2c-8021-89759d1650f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c53c5fa-cacd-401c-981c-06b2c8cf506e}" ma:internalName="TaxCatchAll" ma:showField="CatchAllData" ma:web="d4fe429b-4cc4-4d2c-8021-89759d1650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778C01-CF93-4C12-A9BF-00E731F7EC74}">
  <ds:schemaRefs>
    <ds:schemaRef ds:uri="http://schemas.microsoft.com/office/2006/metadata/properties"/>
    <ds:schemaRef ds:uri="http://schemas.microsoft.com/office/infopath/2007/PartnerControls"/>
    <ds:schemaRef ds:uri="090f1373-f794-4c11-8227-6c55b429bbbc"/>
    <ds:schemaRef ds:uri="d4fe429b-4cc4-4d2c-8021-89759d1650f3"/>
  </ds:schemaRefs>
</ds:datastoreItem>
</file>

<file path=customXml/itemProps2.xml><?xml version="1.0" encoding="utf-8"?>
<ds:datastoreItem xmlns:ds="http://schemas.openxmlformats.org/officeDocument/2006/customXml" ds:itemID="{01861955-F781-448E-9AC8-7158D5DFB8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42C910-99F1-4AC7-95EE-A6DB9E7094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0f1373-f794-4c11-8227-6c55b429bbbc"/>
    <ds:schemaRef ds:uri="d4fe429b-4cc4-4d2c-8021-89759d1650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8 July -Rehearsal Small Groups </vt:lpstr>
      <vt:lpstr>9 July- Reh. Small+Large Groups</vt:lpstr>
      <vt:lpstr>9 July - CONTEST Small groups</vt:lpstr>
      <vt:lpstr>10 July-Reh.Small+Large groups</vt:lpstr>
      <vt:lpstr>10 July - CONTEST Small goups</vt:lpstr>
      <vt:lpstr>11 July - CONTEST Large groups</vt:lpstr>
    </vt:vector>
  </TitlesOfParts>
  <Manager/>
  <Company>Drytech AS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Morten</dc:creator>
  <cp:keywords/>
  <dc:description/>
  <cp:lastModifiedBy>EMILIANA POLINI</cp:lastModifiedBy>
  <cp:revision/>
  <cp:lastPrinted>2026-06-10T17:57:15Z</cp:lastPrinted>
  <dcterms:created xsi:type="dcterms:W3CDTF">2016-04-14T13:31:34Z</dcterms:created>
  <dcterms:modified xsi:type="dcterms:W3CDTF">2026-07-10T21:29:41Z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0x010100515C84B942AF044CBF893B269E76AA2E</vt:lpwstr>
  </property>
</Properties>
</file>